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LASSIFICATION_MATRIX" sheetId="3" state="visible" r:id="rId3"/>
    <sheet xmlns:r="http://schemas.openxmlformats.org/officeDocument/2006/relationships" name="03_ANNEX_I_TESTS" sheetId="4" state="visible" r:id="rId4"/>
    <sheet xmlns:r="http://schemas.openxmlformats.org/officeDocument/2006/relationships" name="04_ANNEX_III_TESTS" sheetId="5" state="visible" r:id="rId5"/>
    <sheet xmlns:r="http://schemas.openxmlformats.org/officeDocument/2006/relationships" name="05_ROUTE_HANDOFFS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'00_README'!$A$1:$C$35</definedName>
    <definedName name="_xlnm.Print_Area" localSheetId="1">'01_SYSTEM_PROFILE'!$A$1:$D$55</definedName>
    <definedName name="_xlnm._FilterDatabase" localSheetId="2" hidden="1">'02_CLASSIFICATION_MATRIX'!$A$4:$L$17</definedName>
    <definedName name="_xlnm.Print_Titles" localSheetId="2">'02_CLASSIFICATION_MATRIX'!$4:$4</definedName>
    <definedName name="_xlnm.Print_Area" localSheetId="2">'02_CLASSIFICATION_MATRIX'!$A$1:$L$17</definedName>
    <definedName name="_xlnm._FilterDatabase" localSheetId="3" hidden="1">'03_ANNEX_I_TESTS'!$A$4:$J$13</definedName>
    <definedName name="_xlnm.Print_Titles" localSheetId="3">'03_ANNEX_I_TESTS'!$4:$4</definedName>
    <definedName name="_xlnm.Print_Area" localSheetId="3">'03_ANNEX_I_TESTS'!$A$1:$J$13</definedName>
    <definedName name="_xlnm._FilterDatabase" localSheetId="4" hidden="1">'04_ANNEX_III_TESTS'!$A$4:$J$44</definedName>
    <definedName name="_xlnm.Print_Titles" localSheetId="4">'04_ANNEX_III_TESTS'!$4:$4</definedName>
    <definedName name="_xlnm.Print_Area" localSheetId="4">'04_ANNEX_III_TESTS'!$A$1:$J$44</definedName>
    <definedName name="_xlnm._FilterDatabase" localSheetId="5" hidden="1">'05_ROUTE_HANDOFFS'!$A$4:$H$13</definedName>
    <definedName name="_xlnm.Print_Titles" localSheetId="5">'05_ROUTE_HANDOFFS'!$4:$4</definedName>
    <definedName name="_xlnm.Print_Area" localSheetId="5">'05_ROUTE_HANDOFFS'!$A$1:$H$13</definedName>
    <definedName name="_xlnm._FilterDatabase" localSheetId="6" hidden="1">'06_EVIDENCE_REGISTER'!$A$4:$N$164</definedName>
    <definedName name="_xlnm.Print_Titles" localSheetId="6">'06_EVIDENCE_REGISTER'!$4:$4</definedName>
    <definedName name="_xlnm.Print_Area" localSheetId="6">'06_EVIDENCE_REGISTER'!$A$1:$N$164</definedName>
    <definedName name="_xlnm.Print_Area" localSheetId="7">'07_DASHBOARD_SIGNOFF'!$A$1:$C$45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5"/>
    </font>
    <font>
      <name val="Aptos"/>
      <b val="1"/>
      <color rgb="FF0B1F3A"/>
      <sz val="14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11" fillId="0" borderId="2"/>
  </cellStyleXfs>
  <cellXfs count="89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9" fillId="3" borderId="0" applyAlignment="1" pivotButton="0" quotePrefix="0" xfId="0">
      <alignment vertical="top" wrapText="1"/>
    </xf>
    <xf numFmtId="0" fontId="9" fillId="3" borderId="0" applyAlignment="1" pivotButton="0" quotePrefix="0" xfId="0">
      <alignment horizontal="center" vertical="top" wrapText="1"/>
    </xf>
    <xf numFmtId="0" fontId="9" fillId="3" borderId="0" applyAlignment="1" pivotButton="0" quotePrefix="0" xfId="0">
      <alignment horizontal="center" vertical="center" wrapText="1"/>
    </xf>
    <xf numFmtId="0" fontId="9" fillId="3" borderId="1" applyAlignment="1" pivotButton="0" quotePrefix="0" xfId="0">
      <alignment vertical="top" wrapText="1"/>
    </xf>
    <xf numFmtId="0" fontId="9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center" wrapText="1"/>
    </xf>
    <xf numFmtId="0" fontId="10" fillId="3" borderId="0" applyAlignment="1" pivotButton="0" quotePrefix="0" xfId="0">
      <alignment vertical="top" wrapText="1"/>
    </xf>
    <xf numFmtId="0" fontId="10" fillId="3" borderId="0" applyAlignment="1" pivotButton="0" quotePrefix="0" xfId="0">
      <alignment horizontal="center" vertical="top" wrapText="1"/>
    </xf>
    <xf numFmtId="0" fontId="10" fillId="3" borderId="0" applyAlignment="1" pivotButton="0" quotePrefix="0" xfId="0">
      <alignment horizontal="center" vertical="center" wrapText="1"/>
    </xf>
    <xf numFmtId="0" fontId="10" fillId="3" borderId="1" applyAlignment="1" pivotButton="0" quotePrefix="0" xfId="0">
      <alignment vertical="top" wrapText="1"/>
    </xf>
    <xf numFmtId="0" fontId="10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center" wrapText="1"/>
    </xf>
    <xf numFmtId="164" fontId="1" fillId="0" borderId="0" applyAlignment="1" pivotButton="0" quotePrefix="0" xfId="0">
      <alignment vertical="top" wrapText="1"/>
    </xf>
    <xf numFmtId="164" fontId="1" fillId="0" borderId="1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3" borderId="1" applyAlignment="1" pivotButton="0" quotePrefix="0" xfId="0">
      <alignment vertical="top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0" fontId="11" fillId="0" borderId="2" pivotButton="0" quotePrefix="0" xfId="1"/>
  </cellXfs>
  <cellStyles count="2">
    <cellStyle name="Normal" xfId="0"/>
    <cellStyle name="Hyperlink" xfId="1" builtinId="8" hidden="0"/>
  </cellStyles>
  <dxfs count="18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FFF2CC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D5"/>
        </patternFill>
      </fill>
    </dxf>
    <dxf>
      <fill>
        <patternFill>
          <bgColor rgb="FFFFF2CC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library/draft-commission-guidelines-classification-high-risk-ai-systems" TargetMode="External" Id="rId3"/><Relationship Type="http://schemas.openxmlformats.org/officeDocument/2006/relationships/hyperlink" Target="https://digital-strategy.ec.europa.eu/en/policies/guidelines-ai-high-risk-systems" TargetMode="External" Id="rId4"/><Relationship Type="http://schemas.openxmlformats.org/officeDocument/2006/relationships/hyperlink" Target="https://digital-strategy.ec.europa.eu/en/library/guidelines-transparency-obligations-providers-and-deployers-ai-systems" TargetMode="External" Id="rId5"/><Relationship Type="http://schemas.openxmlformats.org/officeDocument/2006/relationships/hyperlink" Target="https://eur-lex.europa.eu/eli/dir/2011/93/oj/eng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selection activeCell="A1" sqref="A1"/>
    </sheetView>
  </sheetViews>
  <sheetFormatPr baseColWidth="8" defaultRowHeight="15"/>
  <cols>
    <col width="20" customWidth="1" style="84" min="1" max="1"/>
    <col width="22" customWidth="1" style="84" min="2" max="2"/>
    <col width="22" customWidth="1" style="84" min="3" max="3"/>
    <col width="22" customWidth="1" style="84" min="4" max="4"/>
    <col width="22" customWidth="1" style="84" min="5" max="5"/>
    <col width="22" customWidth="1" style="84" min="6" max="6"/>
    <col width="22" customWidth="1" style="84" min="7" max="7"/>
    <col width="22" customWidth="1" style="84" min="8" max="8"/>
  </cols>
  <sheetData>
    <row r="1" ht="35" customHeight="1" s="84">
      <c r="A1" s="15" t="inlineStr">
        <is>
          <t>AZComply — AI System Classification Decision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EU AI Act • Article 2 / 3 scope • current Article 5 screen • Article 6 / Annex I &amp; III • Article 6(3) derogation • GPAI &amp; Article 50 handoffs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system/model facts into a legally traceable classification dossier: object scope → prohibited-practice screen → Annex I / Annex III high-risk analysis → Article 6(3) derogation → overlapping GPAI / transparency routes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84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One AI system, GPAI model, or materially distinct assessment object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Structure facts, identify the applicable classification route(s), document Article 6(1)/(2)/(3) reasoning, and create an evidence-led independent review package.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Use a four-colour 'risk ladder' as the legal decision, complete Article 5/50/provider/deployer obligations, issue a universal compliance certificate, or replace legal review where interpretation remains open.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Potential Article 5 issues block the classification path. Article 50 and GPAI can overlap with an AI-system classification and therefore remain visible as separate handoffs rather than alternative risk tiers.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84">
      <c r="A13" s="33" t="inlineStr">
        <is>
          <t>CURRENT CLASSIFICATION BASELINE — 4 SEPTEMBER 2026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84">
      <c r="A14" s="40" t="inlineStr">
        <is>
          <t>Route</t>
        </is>
      </c>
      <c r="B14" s="40" t="inlineStr">
        <is>
          <t>Current status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5 prohibited-practice screen</t>
        </is>
      </c>
      <c r="B15" s="45" t="inlineStr">
        <is>
          <t>Original Article 5 prohibitions apply; new 5(1)(ba)/(bb) intimate-material / child-sexual-abuse-material routes apply from 2 Dec 2026</t>
        </is>
      </c>
      <c r="C15" s="6" t="inlineStr">
        <is>
          <t>All 10 current routes are screened; detailed decision is handed to the Article 5 workbook.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6(2) / Annex III</t>
        </is>
      </c>
      <c r="B16" s="45" t="inlineStr">
        <is>
          <t>Chapter III Sections 1–3 apply from 2 Dec 2027</t>
        </is>
      </c>
      <c r="C16" s="6" t="inlineStr">
        <is>
          <t>Classify now for readiness; exact use cases are tested in 04_ANNEX_III_TESTS.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6(1) / Annex I</t>
        </is>
      </c>
      <c r="B17" s="45" t="inlineStr">
        <is>
          <t>Chapter III Sections 1–3 apply from 2 Aug 2028</t>
        </is>
      </c>
      <c r="C17" s="6" t="inlineStr">
        <is>
          <t>Includes the 2026 Article 6(1a)–(1c) safety-component clarifications.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6 high-risk guidelines</t>
        </is>
      </c>
      <c r="B18" s="45" t="inlineStr">
        <is>
          <t>Commission guidance remains draft/non-binding as of this date</t>
        </is>
      </c>
      <c r="C18" s="6" t="inlineStr">
        <is>
          <t>Used only as interpretive support. Binding law controls the outcome.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50 transparency</t>
        </is>
      </c>
      <c r="B19" s="45" t="inlineStr">
        <is>
          <t>Applicable from 2 Aug 2026</t>
        </is>
      </c>
      <c r="C19" s="6" t="inlineStr">
        <is>
          <t>Separate overlapping transparency route; use the Article 50 companion workbook.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84">
      <c r="A21" s="33" t="inlineStr">
        <is>
          <t>8-STEP OPERATING PLAN</t>
        </is>
      </c>
      <c r="B21" s="1" t="n"/>
      <c r="C21" s="1" t="n"/>
      <c r="D21" s="1" t="n"/>
      <c r="E21" s="1" t="n"/>
      <c r="F21" s="1" t="n"/>
      <c r="G21" s="1" t="n"/>
      <c r="H21" s="1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39" t="inlineStr">
        <is>
          <t>1</t>
        </is>
      </c>
      <c r="B22" s="48" t="inlineStr">
        <is>
          <t>Profile</t>
        </is>
      </c>
      <c r="C22" s="7" t="inlineStr">
        <is>
          <t>Enter the assessment object, operator role, territorial/material scope and Article 5 / GPAI / Article 50 facts in 01_SYSTEM_PROFILE.</t>
        </is>
      </c>
      <c r="D22" s="1" t="n"/>
      <c r="E22" s="1" t="n"/>
      <c r="F22" s="1" t="n"/>
      <c r="G22" s="1" t="n"/>
      <c r="H22" s="1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39" t="inlineStr">
        <is>
          <t>2</t>
        </is>
      </c>
      <c r="B23" s="48" t="inlineStr">
        <is>
          <t>Screen prohibited routes</t>
        </is>
      </c>
      <c r="C23" s="7" t="inlineStr">
        <is>
          <t>Resolve all current Article 5 screening rows. Any positive route requires the dedicated Article 5 decision package.</t>
        </is>
      </c>
      <c r="D23" s="1" t="n"/>
      <c r="E23" s="1" t="n"/>
      <c r="F23" s="1" t="n"/>
      <c r="G23" s="1" t="n"/>
      <c r="H23" s="1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39" t="inlineStr">
        <is>
          <t>3</t>
        </is>
      </c>
      <c r="B24" s="48" t="inlineStr">
        <is>
          <t>Run Annex I tests</t>
        </is>
      </c>
      <c r="C24" s="7" t="inlineStr">
        <is>
          <t>Use 03_ANNEX_I_TESTS for product / safety-component classification and Article 6(1a)–(1c).</t>
        </is>
      </c>
      <c r="D24" s="1" t="n"/>
      <c r="E24" s="1" t="n"/>
      <c r="F24" s="1" t="n"/>
      <c r="G24" s="1" t="n"/>
      <c r="H24" s="1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39" t="inlineStr">
        <is>
          <t>4</t>
        </is>
      </c>
      <c r="B25" s="48" t="inlineStr">
        <is>
          <t>Run Annex III tests</t>
        </is>
      </c>
      <c r="C25" s="7" t="inlineStr">
        <is>
          <t>Use 04_ANNEX_III_TESTS for the listed high-risk use cases and the Article 6(3) derogation.</t>
        </is>
      </c>
      <c r="D25" s="1" t="n"/>
      <c r="E25" s="1" t="n"/>
      <c r="F25" s="1" t="n"/>
      <c r="G25" s="1" t="n"/>
      <c r="H25" s="1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39" t="inlineStr">
        <is>
          <t>5</t>
        </is>
      </c>
      <c r="B26" s="48" t="inlineStr">
        <is>
          <t>Review decision matrix</t>
        </is>
      </c>
      <c r="C26" s="7" t="inlineStr">
        <is>
          <t>Use 02_CLASSIFICATION_MATRIX to see the primary outcome, overlapping routes, owners, status and evidence.</t>
        </is>
      </c>
      <c r="D26" s="1" t="n"/>
      <c r="E26" s="1" t="n"/>
      <c r="F26" s="1" t="n"/>
      <c r="G26" s="1" t="n"/>
      <c r="H26" s="1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39" t="inlineStr">
        <is>
          <t>6</t>
        </is>
      </c>
      <c r="B27" s="48" t="inlineStr">
        <is>
          <t>Route downstream work</t>
        </is>
      </c>
      <c r="C27" s="7" t="inlineStr">
        <is>
          <t>Use 05_ROUTE_HANDOFFS for Article 5, Article 50, GPAI, provider/deployer, registration and reassessment packages.</t>
        </is>
      </c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39" t="inlineStr">
        <is>
          <t>7</t>
        </is>
      </c>
      <c r="B28" s="48" t="inlineStr">
        <is>
          <t>Evidence</t>
        </is>
      </c>
      <c r="C28" s="7" t="inlineStr">
        <is>
          <t>Register controlled evidence in 06_EVIDENCE_REGISTER and link exact IDs to classification rows/tests.</t>
        </is>
      </c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8</t>
        </is>
      </c>
      <c r="B29" s="48" t="inlineStr">
        <is>
          <t>Independent review</t>
        </is>
      </c>
      <c r="C29" s="7" t="inlineStr">
        <is>
          <t>Use 07_DASHBOARD_SIGNOFF. Maximum state is READY FOR INDEPENDENT CLASSIFICATION REVIEW, never automatic 'EU AI Act compliant'.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 ht="23" customHeight="1" s="84">
      <c r="A31" s="33" t="inlineStr">
        <is>
          <t>INPUT / OUTPUT CONVENTION</t>
        </is>
      </c>
      <c r="B31" s="1" t="n"/>
      <c r="C31" s="1" t="n"/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45" t="inlineStr">
        <is>
          <t>Yellow</t>
        </is>
      </c>
      <c r="B32" s="7" t="inlineStr">
        <is>
          <t>User fact, judgment, owner, evidence pointer or reviewer input</t>
        </is>
      </c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48" t="inlineStr">
        <is>
          <t>Blue</t>
        </is>
      </c>
      <c r="B33" s="7" t="inlineStr">
        <is>
          <t>Calculated / legal-reference result</t>
        </is>
      </c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51" t="inlineStr">
        <is>
          <t>Red</t>
        </is>
      </c>
      <c r="B34" s="7" t="inlineStr">
        <is>
          <t>Potential prohibition, unresolved blocker, failed classification test or missing/stale evidence</t>
        </is>
      </c>
      <c r="C34" s="1" t="n"/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55" t="inlineStr">
        <is>
          <t>Green</t>
        </is>
      </c>
      <c r="B35" s="7" t="inlineStr">
        <is>
          <t>Resolved/current/review-ready state</t>
        </is>
      </c>
      <c r="C35" s="1" t="n"/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mergeCells count="23">
    <mergeCell ref="C25:H25"/>
    <mergeCell ref="B9:H9"/>
    <mergeCell ref="C22:H22"/>
    <mergeCell ref="B33:H33"/>
    <mergeCell ref="A1:H1"/>
    <mergeCell ref="B32:H32"/>
    <mergeCell ref="A7:H7"/>
    <mergeCell ref="C27:H27"/>
    <mergeCell ref="B35:H35"/>
    <mergeCell ref="C23:H23"/>
    <mergeCell ref="A21:H21"/>
    <mergeCell ref="C28:H28"/>
    <mergeCell ref="A3:H5"/>
    <mergeCell ref="A2:H2"/>
    <mergeCell ref="B11:H11"/>
    <mergeCell ref="B8:H8"/>
    <mergeCell ref="C24:H24"/>
    <mergeCell ref="A31:H31"/>
    <mergeCell ref="A13:H13"/>
    <mergeCell ref="C29:H29"/>
    <mergeCell ref="B10:H10"/>
    <mergeCell ref="C26:H26"/>
    <mergeCell ref="B34:H34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selection activeCell="A1" sqref="A1"/>
    </sheetView>
  </sheetViews>
  <sheetFormatPr baseColWidth="8" defaultRowHeight="15"/>
  <cols>
    <col width="14" customWidth="1" style="84" min="1" max="1"/>
    <col width="46" customWidth="1" style="84" min="2" max="2"/>
    <col width="23" customWidth="1" style="84" min="3" max="3"/>
    <col width="43" customWidth="1" style="84" min="4" max="4"/>
    <col width="18" customWidth="1" style="84" min="5" max="5"/>
    <col width="18" customWidth="1" style="84" min="6" max="6"/>
    <col width="18" customWidth="1" style="84" min="7" max="7"/>
    <col width="18" customWidth="1" style="84" min="8" max="8"/>
  </cols>
  <sheetData>
    <row r="1" ht="35" customHeight="1" s="84">
      <c r="A1" s="15" t="inlineStr">
        <is>
          <t>Assessment Object &amp; Classification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Enter facts only. Blue pre-scope outputs route the Annex tests, decision matrix and downstream work.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84">
      <c r="A3" s="33" t="inlineStr">
        <is>
          <t>ASSESSMENT OBJECT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Organisation</t>
        </is>
      </c>
      <c r="B5" s="44" t="str"/>
      <c r="C5" s="44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Assessment object name</t>
        </is>
      </c>
      <c r="B6" s="44" t="str"/>
      <c r="C6" s="44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object ID</t>
        </is>
      </c>
      <c r="B7" s="44" t="str"/>
      <c r="C7" s="44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4" t="str"/>
      <c r="C8" s="44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4" t="str"/>
      <c r="C9" s="44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Actual / foreseeable use context</t>
        </is>
      </c>
      <c r="B10" s="44" t="str"/>
      <c r="C10" s="44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EU Member State(s) / market</t>
        </is>
      </c>
      <c r="B11" s="44" t="str"/>
      <c r="C11" s="44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Assessment owner</t>
        </is>
      </c>
      <c r="B12" s="44" t="str"/>
      <c r="C12" s="44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date</t>
        </is>
      </c>
      <c r="B13" s="86" t="str"/>
      <c r="C13" s="44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84">
      <c r="A15" s="33" t="inlineStr">
        <is>
          <t>GENERAL LEGAL / OBJECT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84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Is the assessment object an AI system within Article 3(1)?</t>
        </is>
      </c>
      <c r="C17" s="44" t="str"/>
      <c r="D17" s="6" t="inlineStr">
        <is>
          <t>AI-system classification starts here.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Is the assessment object itself a general-purpose AI model within Article 3(63)?</t>
        </is>
      </c>
      <c r="C18" s="44" t="str"/>
      <c r="D18" s="6" t="inlineStr">
        <is>
          <t>GPAI model is a separate Chapter V regulatory object.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Is it an AI system based on a GPAI model / generative model?</t>
        </is>
      </c>
      <c r="C19" s="44" t="str"/>
      <c r="D19" s="6" t="inlineStr">
        <is>
          <t>Creates a downstream system + model relationship; not a separate risk tier.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Primary operator role for this assessment?</t>
        </is>
      </c>
      <c r="C20" s="44" t="str"/>
      <c r="D20" s="6" t="inlineStr">
        <is>
          <t>Provider/deployer/importer/distributor/authorised representative/product manufacturer obligations differ.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Is the object placed on the EU market, put into service or used in the EU?</t>
        </is>
      </c>
      <c r="C21" s="44" t="str"/>
      <c r="D21" s="6" t="inlineStr">
        <is>
          <t>Territorial / market-scope checkpoint.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Is the relevant use purely personal and non-professional by a natural-person deployer?</t>
        </is>
      </c>
      <c r="C22" s="44" t="str"/>
      <c r="D22" s="6" t="inlineStr">
        <is>
          <t>Potential Article 2(10) deployer exclusion.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Is the object exclusively for military, defence or national-security purposes within an Article 2 exclusion?</t>
        </is>
      </c>
      <c r="C23" s="44" t="str"/>
      <c r="D23" s="6" t="inlineStr">
        <is>
          <t>Potential material-scope exclusion — legal review.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Is the activity solely research/development/prototyping before market placement / putting into service?</t>
        </is>
      </c>
      <c r="C24" s="44" t="str"/>
      <c r="D24" s="6" t="inlineStr">
        <is>
          <t>Potential pre-market R&amp;D route — legal review.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Is the object released under a free/open-source licence?</t>
        </is>
      </c>
      <c r="C25" s="44" t="str"/>
      <c r="D25" s="6" t="inlineStr">
        <is>
          <t>Open-source status can affect some obligations, but does not erase Article 5/50/high-risk classification routes.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23" customHeight="1" s="84">
      <c r="A27" s="33" t="inlineStr">
        <is>
          <t>ARTICLE 5 CURRENT PROHIBITED-PRACTICE SCREEN</t>
        </is>
      </c>
      <c r="B27" s="1" t="n"/>
      <c r="C27" s="1" t="n"/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31" customHeight="1" s="84">
      <c r="A28" s="40" t="inlineStr">
        <is>
          <t>Route ID</t>
        </is>
      </c>
      <c r="B28" s="40" t="inlineStr">
        <is>
          <t>Legal basis</t>
        </is>
      </c>
      <c r="C28" s="40" t="inlineStr">
        <is>
          <t>Could this route apply?</t>
        </is>
      </c>
      <c r="D28" s="40" t="inlineStr">
        <is>
          <t>Evidence / factual reason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A5-A</t>
        </is>
      </c>
      <c r="B29" s="6" t="inlineStr">
        <is>
          <t>Art. 5(1)(a)</t>
        </is>
      </c>
      <c r="C29" s="44" t="inlineStr">
        <is>
          <t>Needs assessment</t>
        </is>
      </c>
      <c r="D29" s="44" t="inlineStr">
        <is>
          <t>Manipulative/deceptive techniques that materially distort behaviour and cause or are reasonably likely to cause significant harm.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A5-B</t>
        </is>
      </c>
      <c r="B30" s="6" t="inlineStr">
        <is>
          <t>Art. 5(1)(b)</t>
        </is>
      </c>
      <c r="C30" s="44" t="inlineStr">
        <is>
          <t>Needs assessment</t>
        </is>
      </c>
      <c r="D30" s="44" t="inlineStr">
        <is>
          <t>Exploitation of vulnerabilities due to age, disability or specific social/economic situation, materially distorting behaviour and causing/likely causing significant harm.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A5-BA</t>
        </is>
      </c>
      <c r="B31" s="6" t="inlineStr">
        <is>
          <t>Art. 5(1)(ba)</t>
        </is>
      </c>
      <c r="C31" s="44" t="inlineStr">
        <is>
          <t>Needs assessment</t>
        </is>
      </c>
      <c r="D31" s="44" t="inlineStr">
        <is>
          <t>Generation/manipulation of realistic non-consensual intimate material of an identifiable natural person — current new route, binding from 2 Dec 2026.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A5-BB</t>
        </is>
      </c>
      <c r="B32" s="6" t="inlineStr">
        <is>
          <t>Art. 5(1)(bb)</t>
        </is>
      </c>
      <c r="C32" s="44" t="inlineStr">
        <is>
          <t>Needs assessment</t>
        </is>
      </c>
      <c r="D32" s="44" t="inlineStr">
        <is>
          <t>Generation/manipulation of child sexual abuse material/performance within the Directive 2011/93/EU route, subject to the national-law 'without right' defence — binding from 2 Dec 2026.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A5-C</t>
        </is>
      </c>
      <c r="B33" s="6" t="inlineStr">
        <is>
          <t>Art. 5(1)(c)</t>
        </is>
      </c>
      <c r="C33" s="44" t="inlineStr">
        <is>
          <t>Needs assessment</t>
        </is>
      </c>
      <c r="D33" s="44" t="inlineStr">
        <is>
          <t>Social scoring / trustworthiness evaluation producing prohibited detrimental or unfavourable treatment.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A5-D</t>
        </is>
      </c>
      <c r="B34" s="6" t="inlineStr">
        <is>
          <t>Art. 5(1)(d)</t>
        </is>
      </c>
      <c r="C34" s="44" t="inlineStr">
        <is>
          <t>Needs assessment</t>
        </is>
      </c>
      <c r="D34" s="44" t="inlineStr">
        <is>
          <t>Crime-risk prediction based solely on profiling/personality traits, outside the narrow objective-facts augmentation route.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A5-E</t>
        </is>
      </c>
      <c r="B35" s="6" t="inlineStr">
        <is>
          <t>Art. 5(1)(e)</t>
        </is>
      </c>
      <c r="C35" s="44" t="inlineStr">
        <is>
          <t>Needs assessment</t>
        </is>
      </c>
      <c r="D35" s="44" t="inlineStr">
        <is>
          <t>Untargeted scraping of internet/CCTV facial images to create or expand facial-recognition databases.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A5-F</t>
        </is>
      </c>
      <c r="B36" s="6" t="inlineStr">
        <is>
          <t>Art. 5(1)(f)</t>
        </is>
      </c>
      <c r="C36" s="44" t="inlineStr">
        <is>
          <t>Needs assessment</t>
        </is>
      </c>
      <c r="D36" s="44" t="inlineStr">
        <is>
          <t>Emotion inference in workplace or education, outside the narrow medical/safety exception.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A5-G</t>
        </is>
      </c>
      <c r="B37" s="6" t="inlineStr">
        <is>
          <t>Art. 5(1)(g)</t>
        </is>
      </c>
      <c r="C37" s="44" t="inlineStr">
        <is>
          <t>Needs assessment</t>
        </is>
      </c>
      <c r="D37" s="44" t="inlineStr">
        <is>
          <t>Biometric categorisation used to infer sensitive/protected attributes, subject to the statutory carve-outs.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A5-H</t>
        </is>
      </c>
      <c r="B38" s="6" t="inlineStr">
        <is>
          <t>Art. 5(1)(h)</t>
        </is>
      </c>
      <c r="C38" s="44" t="inlineStr">
        <is>
          <t>Needs assessment</t>
        </is>
      </c>
      <c r="D38" s="44" t="inlineStr">
        <is>
          <t>Real-time remote biometric identification in publicly accessible spaces for law enforcement, outside the narrow statutory exception route.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 ht="23" customHeight="1" s="84">
      <c r="A40" s="33" t="inlineStr">
        <is>
          <t>OVERLAPPING / SPECIAL CLASSIFICATION FACTS</t>
        </is>
      </c>
      <c r="B40" s="1" t="n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 ht="31" customHeight="1" s="84">
      <c r="A41" s="40" t="inlineStr">
        <is>
          <t>ID</t>
        </is>
      </c>
      <c r="B41" s="40" t="inlineStr">
        <is>
          <t>Question</t>
        </is>
      </c>
      <c r="C41" s="40" t="inlineStr">
        <is>
          <t>Answer</t>
        </is>
      </c>
      <c r="D41" s="40" t="inlineStr">
        <is>
          <t>Why it matters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S-10</t>
        </is>
      </c>
      <c r="B42" s="6" t="inlineStr">
        <is>
          <t>Does Article 50 transparency screening identify any potentially applicable route?</t>
        </is>
      </c>
      <c r="C42" s="44" t="str"/>
      <c r="D42" s="6" t="inlineStr">
        <is>
          <t>Article 50 can overlap with any system classification.</t>
        </is>
      </c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S-11</t>
        </is>
      </c>
      <c r="B43" s="6" t="inlineStr">
        <is>
          <t>For a GPAI model: was cumulative training compute greater than 10^25 FLOPs?</t>
        </is>
      </c>
      <c r="C43" s="44" t="str"/>
      <c r="D43" s="6" t="inlineStr">
        <is>
          <t>Article 51 systemic-risk presumption.</t>
        </is>
      </c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S-12</t>
        </is>
      </c>
      <c r="B44" s="6" t="inlineStr">
        <is>
          <t>For a GPAI model: has the Commission designated equivalent high-impact capability / systemic risk?</t>
        </is>
      </c>
      <c r="C44" s="44" t="str"/>
      <c r="D44" s="6" t="inlineStr">
        <is>
          <t>Article 51(1)(b) route.</t>
        </is>
      </c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S-13</t>
        </is>
      </c>
      <c r="B45" s="6" t="inlineStr">
        <is>
          <t>Does use of the system materially depart from provider intended purpose / involve substantial modification?</t>
        </is>
      </c>
      <c r="C45" s="44" t="str"/>
      <c r="D45" s="6" t="inlineStr">
        <is>
          <t>May change provider role / require reclassification and new conformity route.</t>
        </is>
      </c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S-14</t>
        </is>
      </c>
      <c r="B46" s="6" t="inlineStr">
        <is>
          <t>Is the system already registered / expected to require registration in the EU high-risk AI database?</t>
        </is>
      </c>
      <c r="C46" s="44" t="str"/>
      <c r="D46" s="6" t="inlineStr">
        <is>
          <t>Article 49 interface; also relevant to Article 6(3) provider documentation route.</t>
        </is>
      </c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 ht="23" customHeight="1" s="84">
      <c r="A48" s="33" t="inlineStr">
        <is>
          <t>CALCULATED PRE-SCOPE</t>
        </is>
      </c>
      <c r="B48" s="1" t="n"/>
      <c r="C48" s="1" t="n"/>
      <c r="D48" s="1" t="n"/>
      <c r="E48" s="1" t="n"/>
      <c r="F48" s="1" t="n"/>
      <c r="G48" s="1" t="n"/>
      <c r="H48" s="1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 ht="31" customHeight="1" s="84">
      <c r="A49" s="40" t="inlineStr">
        <is>
          <t>Scope item</t>
        </is>
      </c>
      <c r="B49" s="40" t="inlineStr">
        <is>
          <t>Result</t>
        </is>
      </c>
      <c r="C49" s="40" t="inlineStr">
        <is>
          <t>Interpretation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AI-system classification scope</t>
        </is>
      </c>
      <c r="B50" s="48">
        <f>IF(C17="Yes",IF(C21="No","EU territorial / market scope not established — legal review",IF(OR(C23="Yes",C24="Yes"),"Potential Article 2 exclusion — legal review","AI system in classification scope")),IF(C17="No","Not an AI system — verify other applicable law","Needs assessment"))</f>
        <v/>
      </c>
      <c r="C50" s="6" t="inlineStr">
        <is>
          <t>Art. 2 / Art. 3(1)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GPAI-model route</t>
        </is>
      </c>
      <c r="B51" s="48">
        <f>IF(C18="Yes",IF(OR(C43="Yes",C44="Yes"),"GPAI model — systemic-risk route","GPAI model — Chapter V route"),IF(C18="No","Not a GPAI model","Needs assessment"))</f>
        <v/>
      </c>
      <c r="C51" s="6" t="inlineStr">
        <is>
          <t>Art. 3(63), Chapter V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Article 5 screen</t>
        </is>
      </c>
      <c r="B52" s="48">
        <f>IF(COUNTIF(C29:C30,"Yes")+COUNTIF(C33:C38,"Yes")&gt;0,"Potential Article 5 prohibited-practice route — detailed review required",IF(COUNTIF(C31:C32,"Yes")&gt;0,IF(TODAY()&gt;=DATE(2026,12,2),"Potential Article 5 prohibited-practice route — detailed review required","Future Article 5(1)(ba)/(bb) route — binding 2 Dec 2026; transition review required"),IF(COUNTIF(C29:C38,"Needs assessment")&gt;0,"Needs assessment — Article 5 screen incomplete","No Article 5 route indicated by screen")))</f>
        <v/>
      </c>
      <c r="C52" s="6" t="inlineStr">
        <is>
          <t>Art. 5 — dedicated companion workbook</t>
        </is>
      </c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Article 50 transparency handoff</t>
        </is>
      </c>
      <c r="B53" s="48">
        <f>IF(C42="Yes","Article 50 handoff required",IF(C42="No","No Article 50 route indicated by screen","Needs assessment"))</f>
        <v/>
      </c>
      <c r="C53" s="6" t="inlineStr">
        <is>
          <t>Art. 50</t>
        </is>
      </c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Operator role</t>
        </is>
      </c>
      <c r="B54" s="48">
        <f>IF(C20="","Needs assessment",C20)</f>
        <v/>
      </c>
      <c r="C54" s="6" t="inlineStr">
        <is>
          <t>Art. 3 operator definitions / value chain</t>
        </is>
      </c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Reassessment / provider-role-change trigger</t>
        </is>
      </c>
      <c r="B55" s="48">
        <f>IF(C45="Yes","Reassessment / operator-role review required",IF(C45="No","No material change indicated","Needs assessment"))</f>
        <v/>
      </c>
      <c r="C55" s="6" t="inlineStr">
        <is>
          <t>Art. 25 / classification change control</t>
        </is>
      </c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mergeCells count="7">
    <mergeCell ref="A48:H48"/>
    <mergeCell ref="A3:H3"/>
    <mergeCell ref="A15:H15"/>
    <mergeCell ref="A2:H2"/>
    <mergeCell ref="A1:H1"/>
    <mergeCell ref="A27:H27"/>
    <mergeCell ref="A40:H40"/>
  </mergeCells>
  <dataValidations count="5">
    <dataValidation sqref="C17:C19" showDropDown="0" showInputMessage="0" showErrorMessage="0" allowBlank="0" type="list">
      <formula1>"Yes,No,Needs assessment,N/A"</formula1>
    </dataValidation>
    <dataValidation sqref="C20" showDropDown="0" showInputMessage="0" showErrorMessage="0" allowBlank="0" type="list">
      <formula1>"Provider,Deployer,Importer,Distributor,Authorised representative,Product manufacturer,Multiple / needs assessment"</formula1>
    </dataValidation>
    <dataValidation sqref="C21:C25" showDropDown="0" showInputMessage="0" showErrorMessage="0" allowBlank="0" type="list">
      <formula1>"Yes,No,Needs assessment,N/A"</formula1>
    </dataValidation>
    <dataValidation sqref="C29:C38" showDropDown="0" showInputMessage="0" showErrorMessage="0" allowBlank="0" type="list">
      <formula1>"Yes,No,Needs assessment"</formula1>
    </dataValidation>
    <dataValidation sqref="C42:C46" showDropDown="0" showInputMessage="0" showErrorMessage="0" allowBlank="0" type="list">
      <formula1>"Yes,No,Needs assessment,N/A"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84" min="1" max="1"/>
    <col width="20" customWidth="1" style="84" min="2" max="2"/>
    <col width="24" customWidth="1" style="84" min="3" max="3"/>
    <col width="29" customWidth="1" style="84" min="4" max="4"/>
    <col width="44" customWidth="1" style="84" min="5" max="5"/>
    <col width="40" customWidth="1" style="84" min="6" max="6"/>
    <col width="18" customWidth="1" style="84" min="7" max="7"/>
    <col width="18" customWidth="1" style="84" min="8" max="8"/>
    <col width="20" customWidth="1" style="84" min="9" max="9"/>
    <col width="22" customWidth="1" style="84" min="10" max="10"/>
    <col width="28" customWidth="1" style="84" min="11" max="11"/>
    <col width="18" customWidth="1" style="84" min="12" max="12"/>
  </cols>
  <sheetData>
    <row r="1" ht="35" customHeight="1" s="84">
      <c r="A1" s="15" t="inlineStr">
        <is>
          <t>Classification Decision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Precise legal routes replace the old four-colour risk ladder. Overlapping Article 5, Article 50 and GPAI routes remain visible.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Route ID</t>
        </is>
      </c>
      <c r="B4" s="40" t="inlineStr">
        <is>
          <t>Legal basis</t>
        </is>
      </c>
      <c r="C4" s="40" t="inlineStr">
        <is>
          <t>Route type</t>
        </is>
      </c>
      <c r="D4" s="40" t="inlineStr">
        <is>
          <t>Calculated result</t>
        </is>
      </c>
      <c r="E4" s="40" t="inlineStr">
        <is>
          <t>Decision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Status</t>
        </is>
      </c>
      <c r="I4" s="40" t="inlineStr">
        <is>
          <t>Evidence ID</t>
        </is>
      </c>
      <c r="J4" s="40" t="inlineStr">
        <is>
          <t>Evidence state</t>
        </is>
      </c>
      <c r="K4" s="40" t="inlineStr">
        <is>
          <t>Review / handoff</t>
        </is>
      </c>
      <c r="L4" s="40" t="inlineStr">
        <is>
          <t>Last reviewed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CLS-SCOPE</t>
        </is>
      </c>
      <c r="B5" s="6" t="inlineStr">
        <is>
          <t>Art. 2 / Art. 3(1)</t>
        </is>
      </c>
      <c r="C5" s="6" t="inlineStr">
        <is>
          <t>Scope</t>
        </is>
      </c>
      <c r="D5" s="16">
        <f>'01_SYSTEM_PROFILE'!B50</f>
        <v/>
      </c>
      <c r="E5" s="6" t="inlineStr">
        <is>
          <t>Establish whether the assessment object is an AI system within the Regulation's classification route.</t>
        </is>
      </c>
      <c r="F5" s="6" t="inlineStr">
        <is>
          <t>System description; functional evidence; territorial/material-scope facts</t>
        </is>
      </c>
      <c r="G5" s="44" t="str"/>
      <c r="H5" s="44" t="inlineStr">
        <is>
          <t>Not started</t>
        </is>
      </c>
      <c r="I5" s="44" t="str"/>
      <c r="J5" s="16">
        <f>IF(I5="","Missing evidence",IF(COUNTIFS('06_EVIDENCE_REGISTER'!$A:$A,I5,'06_EVIDENCE_REGISTER'!$B:$B,A5,'06_EVIDENCE_REGISTER'!$K:$K,"Current")-COUNTIFS('06_EVIDENCE_REGISTER'!$A:$A,I5,'06_EVIDENCE_REGISTER'!$B:$B,A5,'06_EVIDENCE_REGISTER'!$K:$K,"Current",'06_EVIDENCE_REGISTER'!$I:$I,"&lt;"&amp;TODAY(),'06_EVIDENCE_REGISTER'!$I:$I,"&lt;&gt;")&gt;0,"Current evidence","Missing / stale / mismatched"))</f>
        <v/>
      </c>
      <c r="K5" s="44" t="str"/>
      <c r="L5" s="86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CLS-A5</t>
        </is>
      </c>
      <c r="B6" s="6" t="inlineStr">
        <is>
          <t>Art. 5</t>
        </is>
      </c>
      <c r="C6" s="6" t="inlineStr">
        <is>
          <t>Prohibited-practice handoff</t>
        </is>
      </c>
      <c r="D6" s="16">
        <f>'01_SYSTEM_PROFILE'!B52</f>
        <v/>
      </c>
      <c r="E6" s="6" t="inlineStr">
        <is>
          <t>Identify whether a prohibited-practice route may override ordinary classification.</t>
        </is>
      </c>
      <c r="F6" s="6" t="inlineStr">
        <is>
          <t>Article 5 screening evidence / companion-workbook reference</t>
        </is>
      </c>
      <c r="G6" s="44" t="str"/>
      <c r="H6" s="44" t="inlineStr">
        <is>
          <t>Not started</t>
        </is>
      </c>
      <c r="I6" s="44" t="str"/>
      <c r="J6" s="16">
        <f>IF(I6="","Missing evidence",IF(COUNTIFS('06_EVIDENCE_REGISTER'!$A:$A,I6,'06_EVIDENCE_REGISTER'!$B:$B,A6,'06_EVIDENCE_REGISTER'!$K:$K,"Current")-COUNTIFS('06_EVIDENCE_REGISTER'!$A:$A,I6,'06_EVIDENCE_REGISTER'!$B:$B,A6,'06_EVIDENCE_REGISTER'!$K:$K,"Current",'06_EVIDENCE_REGISTER'!$I:$I,"&lt;"&amp;TODAY(),'06_EVIDENCE_REGISTER'!$I:$I,"&lt;&gt;")&gt;0,"Current evidence","Missing / stale / mismatched"))</f>
        <v/>
      </c>
      <c r="K6" s="44" t="str"/>
      <c r="L6" s="86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CLS-A6-I</t>
        </is>
      </c>
      <c r="B7" s="6" t="inlineStr">
        <is>
          <t>Art. 6(1)</t>
        </is>
      </c>
      <c r="C7" s="6" t="inlineStr">
        <is>
          <t>High-risk — Annex I</t>
        </is>
      </c>
      <c r="D7" s="16">
        <f>'03_ANNEX_I_TESTS'!A13</f>
        <v/>
      </c>
      <c r="E7" s="6" t="inlineStr">
        <is>
          <t>Determine the product/safety-component high-risk route.</t>
        </is>
      </c>
      <c r="F7" s="6" t="inlineStr">
        <is>
          <t>Annex I instrument; safety-component analysis; third-party conformity basis</t>
        </is>
      </c>
      <c r="G7" s="44" t="str"/>
      <c r="H7" s="44" t="inlineStr">
        <is>
          <t>Not started</t>
        </is>
      </c>
      <c r="I7" s="44" t="str"/>
      <c r="J7" s="16">
        <f>IF(I7="","Missing evidence",IF(COUNTIFS('06_EVIDENCE_REGISTER'!$A:$A,I7,'06_EVIDENCE_REGISTER'!$B:$B,A7,'06_EVIDENCE_REGISTER'!$K:$K,"Current")-COUNTIFS('06_EVIDENCE_REGISTER'!$A:$A,I7,'06_EVIDENCE_REGISTER'!$B:$B,A7,'06_EVIDENCE_REGISTER'!$K:$K,"Current",'06_EVIDENCE_REGISTER'!$I:$I,"&lt;"&amp;TODAY(),'06_EVIDENCE_REGISTER'!$I:$I,"&lt;&gt;")&gt;0,"Current evidence","Missing / stale / mismatched"))</f>
        <v/>
      </c>
      <c r="K7" s="44" t="str"/>
      <c r="L7" s="86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CLS-A6-III</t>
        </is>
      </c>
      <c r="B8" s="6" t="inlineStr">
        <is>
          <t>Art. 6(2)</t>
        </is>
      </c>
      <c r="C8" s="6" t="inlineStr">
        <is>
          <t>High-risk — Annex III</t>
        </is>
      </c>
      <c r="D8" s="16">
        <f>'04_ANNEX_III_TESTS'!A44</f>
        <v/>
      </c>
      <c r="E8" s="6" t="inlineStr">
        <is>
          <t>Determine whether intended use falls within Annex III and whether Article 6(3) changes the route.</t>
        </is>
      </c>
      <c r="F8" s="6" t="inlineStr">
        <is>
          <t>Use-case mapping; intended purpose; decision influence; rights/safety analysis</t>
        </is>
      </c>
      <c r="G8" s="44" t="str"/>
      <c r="H8" s="44" t="inlineStr">
        <is>
          <t>Not started</t>
        </is>
      </c>
      <c r="I8" s="44" t="str"/>
      <c r="J8" s="16">
        <f>IF(I8="","Missing evidence",IF(COUNTIFS('06_EVIDENCE_REGISTER'!$A:$A,I8,'06_EVIDENCE_REGISTER'!$B:$B,A8,'06_EVIDENCE_REGISTER'!$K:$K,"Current")-COUNTIFS('06_EVIDENCE_REGISTER'!$A:$A,I8,'06_EVIDENCE_REGISTER'!$B:$B,A8,'06_EVIDENCE_REGISTER'!$K:$K,"Current",'06_EVIDENCE_REGISTER'!$I:$I,"&lt;"&amp;TODAY(),'06_EVIDENCE_REGISTER'!$I:$I,"&lt;&gt;")&gt;0,"Current evidence","Missing / stale / mismatched"))</f>
        <v/>
      </c>
      <c r="K8" s="44" t="str"/>
      <c r="L8" s="86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CLS-A6-3</t>
        </is>
      </c>
      <c r="B9" s="6" t="inlineStr">
        <is>
          <t>Art. 6(3)–(4); Art. 49(2)</t>
        </is>
      </c>
      <c r="C9" s="6" t="inlineStr">
        <is>
          <t>Potential derogation</t>
        </is>
      </c>
      <c r="D9" s="16">
        <f>IF(LEFT('04_ANNEX_III_TESTS'!A44,9)="POTENTIAL","Potential Article 6(3) provider documentation / registration route",IF(LEFT('04_ANNEX_III_TESTS'!A44,9)="HIGH-RISK","Derogation not established / not available","Not applicable / unresolved"))</f>
        <v/>
      </c>
      <c r="E9" s="6" t="inlineStr">
        <is>
          <t>Where Annex III applies, document any provider claim that the system is not high-risk under Article 6(3).</t>
        </is>
      </c>
      <c r="F9" s="6" t="inlineStr">
        <is>
          <t>Full Art. 6(3) analysis; provider assessment; Article 49(2) registration where required</t>
        </is>
      </c>
      <c r="G9" s="44" t="str"/>
      <c r="H9" s="44" t="inlineStr">
        <is>
          <t>Not started</t>
        </is>
      </c>
      <c r="I9" s="44" t="str"/>
      <c r="J9" s="16">
        <f>IF(I9="","Missing evidence",IF(COUNTIFS('06_EVIDENCE_REGISTER'!$A:$A,I9,'06_EVIDENCE_REGISTER'!$B:$B,A9,'06_EVIDENCE_REGISTER'!$K:$K,"Current")-COUNTIFS('06_EVIDENCE_REGISTER'!$A:$A,I9,'06_EVIDENCE_REGISTER'!$B:$B,A9,'06_EVIDENCE_REGISTER'!$K:$K,"Current",'06_EVIDENCE_REGISTER'!$I:$I,"&lt;"&amp;TODAY(),'06_EVIDENCE_REGISTER'!$I:$I,"&lt;&gt;")&gt;0,"Current evidence","Missing / stale / mismatched"))</f>
        <v/>
      </c>
      <c r="K9" s="44" t="str"/>
      <c r="L9" s="86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CLS-A50</t>
        </is>
      </c>
      <c r="B10" s="6" t="inlineStr">
        <is>
          <t>Art. 50</t>
        </is>
      </c>
      <c r="C10" s="6" t="inlineStr">
        <is>
          <t>Transparency handoff</t>
        </is>
      </c>
      <c r="D10" s="16">
        <f>'01_SYSTEM_PROFILE'!B53</f>
        <v/>
      </c>
      <c r="E10" s="6" t="inlineStr">
        <is>
          <t>Keep transparency obligations separate because they can overlap with any system classification.</t>
        </is>
      </c>
      <c r="F10" s="6" t="inlineStr">
        <is>
          <t>Article 50 screen / companion-workbook reference</t>
        </is>
      </c>
      <c r="G10" s="44" t="str"/>
      <c r="H10" s="44" t="inlineStr">
        <is>
          <t>Not started</t>
        </is>
      </c>
      <c r="I10" s="44" t="str"/>
      <c r="J10" s="16">
        <f>IF(I10="","Missing evidence",IF(COUNTIFS('06_EVIDENCE_REGISTER'!$A:$A,I10,'06_EVIDENCE_REGISTER'!$B:$B,A10,'06_EVIDENCE_REGISTER'!$K:$K,"Current")-COUNTIFS('06_EVIDENCE_REGISTER'!$A:$A,I10,'06_EVIDENCE_REGISTER'!$B:$B,A10,'06_EVIDENCE_REGISTER'!$K:$K,"Current",'06_EVIDENCE_REGISTER'!$I:$I,"&lt;"&amp;TODAY(),'06_EVIDENCE_REGISTER'!$I:$I,"&lt;&gt;")&gt;0,"Current evidence","Missing / stale / mismatched"))</f>
        <v/>
      </c>
      <c r="K10" s="44" t="str"/>
      <c r="L10" s="86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CLS-GPAI</t>
        </is>
      </c>
      <c r="B11" s="6" t="inlineStr">
        <is>
          <t>Arts. 3(63), 51–55</t>
        </is>
      </c>
      <c r="C11" s="6" t="inlineStr">
        <is>
          <t>GPAI model route</t>
        </is>
      </c>
      <c r="D11" s="16">
        <f>'01_SYSTEM_PROFILE'!B51</f>
        <v/>
      </c>
      <c r="E11" s="6" t="inlineStr">
        <is>
          <t>Determine whether the assessment object is a GPAI model and whether systemic-risk classification must be assessed.</t>
        </is>
      </c>
      <c r="F11" s="6" t="inlineStr">
        <is>
          <t>Model description; provider status; training-compute / Commission-designation evidence</t>
        </is>
      </c>
      <c r="G11" s="44" t="str"/>
      <c r="H11" s="44" t="inlineStr">
        <is>
          <t>Not started</t>
        </is>
      </c>
      <c r="I11" s="44" t="str"/>
      <c r="J11" s="16">
        <f>IF(I11="","Missing evidence",IF(COUNTIFS('06_EVIDENCE_REGISTER'!$A:$A,I11,'06_EVIDENCE_REGISTER'!$B:$B,A11,'06_EVIDENCE_REGISTER'!$K:$K,"Current")-COUNTIFS('06_EVIDENCE_REGISTER'!$A:$A,I11,'06_EVIDENCE_REGISTER'!$B:$B,A11,'06_EVIDENCE_REGISTER'!$K:$K,"Current",'06_EVIDENCE_REGISTER'!$I:$I,"&lt;"&amp;TODAY(),'06_EVIDENCE_REGISTER'!$I:$I,"&lt;&gt;")&gt;0,"Current evidence","Missing / stale / mismatched"))</f>
        <v/>
      </c>
      <c r="K11" s="44" t="str"/>
      <c r="L11" s="86" t="str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CLS-ROLE</t>
        </is>
      </c>
      <c r="B12" s="6" t="inlineStr">
        <is>
          <t>Art. 3; Art. 25</t>
        </is>
      </c>
      <c r="C12" s="6" t="inlineStr">
        <is>
          <t>Operator / value-chain</t>
        </is>
      </c>
      <c r="D12" s="16">
        <f>'01_SYSTEM_PROFILE'!B54</f>
        <v/>
      </c>
      <c r="E12" s="6" t="inlineStr">
        <is>
          <t>Record operator role and identify role-change/reclassification risk.</t>
        </is>
      </c>
      <c r="F12" s="6" t="inlineStr">
        <is>
          <t>Role analysis; branding/development/deployment/substantial-modification facts</t>
        </is>
      </c>
      <c r="G12" s="44" t="str"/>
      <c r="H12" s="44" t="inlineStr">
        <is>
          <t>Not started</t>
        </is>
      </c>
      <c r="I12" s="44" t="str"/>
      <c r="J12" s="16">
        <f>IF(I12="","Missing evidence",IF(COUNTIFS('06_EVIDENCE_REGISTER'!$A:$A,I12,'06_EVIDENCE_REGISTER'!$B:$B,A12,'06_EVIDENCE_REGISTER'!$K:$K,"Current")-COUNTIFS('06_EVIDENCE_REGISTER'!$A:$A,I12,'06_EVIDENCE_REGISTER'!$B:$B,A12,'06_EVIDENCE_REGISTER'!$K:$K,"Current",'06_EVIDENCE_REGISTER'!$I:$I,"&lt;"&amp;TODAY(),'06_EVIDENCE_REGISTER'!$I:$I,"&lt;&gt;")&gt;0,"Current evidence","Missing / stale / mismatched"))</f>
        <v/>
      </c>
      <c r="K12" s="44" t="str"/>
      <c r="L12" s="86" t="str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CLS-REG</t>
        </is>
      </c>
      <c r="B13" s="6" t="inlineStr">
        <is>
          <t>Art. 49</t>
        </is>
      </c>
      <c r="C13" s="6" t="inlineStr">
        <is>
          <t>Registration interface</t>
        </is>
      </c>
      <c r="D13" s="16">
        <f>IF(OR(LEFT(D8,5)="NEEDS",D8=""),"Needs assessment",IF(OR(LEFT(D8,9)="HIGH-RISK",LEFT(D9,9)="Potential"),"Article 49 registration route must be assessed","No Article 49 registration trigger established in this classification dossier"))</f>
        <v/>
      </c>
      <c r="E13" s="6" t="inlineStr">
        <is>
          <t>Route relevant systems/claims to EU database registration requirements.</t>
        </is>
      </c>
      <c r="F13" s="6" t="inlineStr">
        <is>
          <t>Registration decision / identifier where applicable</t>
        </is>
      </c>
      <c r="G13" s="44" t="str"/>
      <c r="H13" s="44" t="inlineStr">
        <is>
          <t>Not started</t>
        </is>
      </c>
      <c r="I13" s="44" t="str"/>
      <c r="J13" s="16">
        <f>IF(I13="","Missing evidence",IF(COUNTIFS('06_EVIDENCE_REGISTER'!$A:$A,I13,'06_EVIDENCE_REGISTER'!$B:$B,A13,'06_EVIDENCE_REGISTER'!$K:$K,"Current")-COUNTIFS('06_EVIDENCE_REGISTER'!$A:$A,I13,'06_EVIDENCE_REGISTER'!$B:$B,A13,'06_EVIDENCE_REGISTER'!$K:$K,"Current",'06_EVIDENCE_REGISTER'!$I:$I,"&lt;"&amp;TODAY(),'06_EVIDENCE_REGISTER'!$I:$I,"&lt;&gt;")&gt;0,"Current evidence","Missing / stale / mismatched"))</f>
        <v/>
      </c>
      <c r="K13" s="44" t="str"/>
      <c r="L13" s="86" t="str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CLS-GOV</t>
        </is>
      </c>
      <c r="B14" s="6" t="inlineStr">
        <is>
          <t>Governance</t>
        </is>
      </c>
      <c r="C14" s="6" t="inlineStr">
        <is>
          <t>Assurance</t>
        </is>
      </c>
      <c r="D14" s="16" t="inlineStr">
        <is>
          <t>Applicable</t>
        </is>
      </c>
      <c r="E14" s="6" t="inlineStr">
        <is>
          <t>Maintain versioned classification facts and trigger reassessment on intended-purpose, model, product, use-case or operator-role changes.</t>
        </is>
      </c>
      <c r="F14" s="6" t="inlineStr">
        <is>
          <t>Change record; review record; classification rationale</t>
        </is>
      </c>
      <c r="G14" s="44" t="str"/>
      <c r="H14" s="44" t="inlineStr">
        <is>
          <t>Not started</t>
        </is>
      </c>
      <c r="I14" s="44" t="str"/>
      <c r="J14" s="16">
        <f>IF(I14="","Missing evidence",IF(COUNTIFS('06_EVIDENCE_REGISTER'!$A:$A,I14,'06_EVIDENCE_REGISTER'!$B:$B,A14,'06_EVIDENCE_REGISTER'!$K:$K,"Current")-COUNTIFS('06_EVIDENCE_REGISTER'!$A:$A,I14,'06_EVIDENCE_REGISTER'!$B:$B,A14,'06_EVIDENCE_REGISTER'!$K:$K,"Current",'06_EVIDENCE_REGISTER'!$I:$I,"&lt;"&amp;TODAY(),'06_EVIDENCE_REGISTER'!$I:$I,"&lt;&gt;")&gt;0,"Current evidence","Missing / stale / mismatched"))</f>
        <v/>
      </c>
      <c r="K14" s="44" t="str"/>
      <c r="L14" s="86" t="str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23" customHeight="1" s="84">
      <c r="A16" s="33" t="inlineStr">
        <is>
          <t>PRIMARY CLASSIFICATION OUTCOME</t>
        </is>
      </c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79">
        <f>IF(LEFT(D6,9)="Potential","BLOCK / HANDOFF — POTENTIAL ARTICLE 5 PROHIBITED PRACTICE",IF(LEFT(D6,6)="Future","TRANSITION / HANDOFF — FUTURE ARTICLE 5(1)(ba)/(bb) ROUTE",IF(OR(D5="Needs assessment",LEFT(D5,9)="Potential",LEFT(D5,2)="EU"),"CLASSIFICATION SCOPE UNRESOLVED",IF(AND(LEFT(D5,16)="Not an AI system",LEFT(D11,10)="GPAI model"),"GPAI MODEL — CHAPTER V ROUTE",IF(LEFT(D5,16)="Not an AI system","NOT AN AI SYSTEM — VERIFY OTHER APPLICABLE LAW",IF(OR(LEFT(D7,5)="NEEDS",LEFT(D8,5)="NEEDS"),"CLASSIFICATION SCOPE UNRESOLVED",IF(LEFT(D7,9)="HIGH-RISK","HIGH-RISK AI SYSTEM — ARTICLE 6(1) / ANNEX I",IF(LEFT(D8,9)="HIGH-RISK","HIGH-RISK AI SYSTEM — ARTICLE 6(2) / ANNEX III",IF(LEFT(D8,9)="POTENTIAL","POTENTIAL NON-HIGH-RISK CLAIM — ARTICLE 6(3) DOCUMENTATION / REGISTRATION ROUTE","OTHER AI SYSTEM — NO ARTICLE 6 HIGH-RISK ROUTE ESTABLISHED")))))))))</f>
        <v/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1" t="n"/>
      <c r="L18" s="1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1" t="n"/>
      <c r="L19" s="1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autoFilter ref="A4:L17"/>
  <mergeCells count="4">
    <mergeCell ref="A1:L1"/>
    <mergeCell ref="A2:L2"/>
    <mergeCell ref="A16:L16"/>
    <mergeCell ref="A17:L20"/>
  </mergeCells>
  <conditionalFormatting sqref="J5:J14">
    <cfRule type="expression" priority="1" dxfId="0">
      <formula>J5="Current evidence"</formula>
    </cfRule>
    <cfRule type="expression" priority="2" dxfId="1">
      <formula>J5&lt;&gt;"Current evidence"</formula>
    </cfRule>
  </conditionalFormatting>
  <conditionalFormatting sqref="A17:L20">
    <cfRule type="expression" priority="3" dxfId="1">
      <formula>LEFT(A17,5)="BLOCK"</formula>
    </cfRule>
    <cfRule type="expression" priority="4" dxfId="2">
      <formula>LEFT(A17,9)="HIGH-RISK"</formula>
    </cfRule>
    <cfRule type="expression" priority="5" dxfId="5">
      <formula>LEFT(A17,9)="POTENTIAL"</formula>
    </cfRule>
    <cfRule type="expression" priority="6" dxfId="0">
      <formula>LEFT(A17,5)="OTHER"</formula>
    </cfRule>
  </conditionalFormatting>
  <dataValidations count="1">
    <dataValidation sqref="H5:H14" showDropDown="0" showInputMessage="0" showErrorMessage="0" allowBlank="0" type="list">
      <formula1>"Not started,In progress,Reviewed,Verified,Blocked,N/A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84" min="1" max="1"/>
    <col width="20" customWidth="1" style="84" min="2" max="2"/>
    <col width="47" customWidth="1" style="84" min="3" max="3"/>
    <col width="20" customWidth="1" style="84" min="4" max="4"/>
    <col width="23" customWidth="1" style="84" min="5" max="5"/>
    <col width="30" customWidth="1" style="84" min="6" max="6"/>
    <col width="20" customWidth="1" style="84" min="7" max="7"/>
    <col width="22" customWidth="1" style="84" min="8" max="8"/>
    <col width="20" customWidth="1" style="84" min="9" max="9"/>
    <col width="24" customWidth="1" style="84" min="10" max="10"/>
  </cols>
  <sheetData>
    <row r="1" ht="35" customHeight="1" s="84">
      <c r="A1" s="15" t="inlineStr">
        <is>
          <t>Article 6(1) / Annex I Classification Tests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Product / safety-component route including the 2026 Article 6(1a)–(1c) clarifications. Blank facts cannot silently clear the route.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Test ID</t>
        </is>
      </c>
      <c r="B4" s="40" t="inlineStr">
        <is>
          <t>Legal basis</t>
        </is>
      </c>
      <c r="C4" s="40" t="inlineStr">
        <is>
          <t>Classification question</t>
        </is>
      </c>
      <c r="D4" s="40" t="inlineStr">
        <is>
          <t>Answer</t>
        </is>
      </c>
      <c r="E4" s="40" t="inlineStr">
        <is>
          <t>Test result</t>
        </is>
      </c>
      <c r="F4" s="40" t="inlineStr">
        <is>
          <t>Evidence / rationale</t>
        </is>
      </c>
      <c r="G4" s="40" t="inlineStr">
        <is>
          <t>Evidence ID</t>
        </is>
      </c>
      <c r="H4" s="40" t="inlineStr">
        <is>
          <t>Evidence state</t>
        </is>
      </c>
      <c r="I4" s="40" t="inlineStr">
        <is>
          <t>Reviewer</t>
        </is>
      </c>
      <c r="J4" s="40" t="inlineStr">
        <is>
          <t>Reviewer note</t>
        </is>
      </c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AI-I-01</t>
        </is>
      </c>
      <c r="B5" s="6" t="inlineStr">
        <is>
          <t>Art. 6(1)(a)</t>
        </is>
      </c>
      <c r="C5" s="6" t="inlineStr">
        <is>
          <t>Is the AI system itself a product, or intended to be used as a safety component of a product, covered by an Annex I Union harmonisation instrument?</t>
        </is>
      </c>
      <c r="D5" s="44" t="str"/>
      <c r="E5" s="16">
        <f>IF(D5="Yes","Trigger present",IF(D5="No","Trigger absent","Needs assessment"))</f>
        <v/>
      </c>
      <c r="F5" s="44" t="str"/>
      <c r="G5" s="44" t="str"/>
      <c r="H5" s="16">
        <f>IF(G5="","Missing evidence",IF(COUNTIFS('06_EVIDENCE_REGISTER'!$A:$A,G5,'06_EVIDENCE_REGISTER'!$B:$B,A5,'06_EVIDENCE_REGISTER'!$K:$K,"Current")-COUNTIFS('06_EVIDENCE_REGISTER'!$A:$A,G5,'06_EVIDENCE_REGISTER'!$B:$B,A5,'06_EVIDENCE_REGISTER'!$K:$K,"Current",'06_EVIDENCE_REGISTER'!$I:$I,"&lt;"&amp;TODAY(),'06_EVIDENCE_REGISTER'!$I:$I,"&lt;&gt;")&gt;0,"Current evidence","Missing / stale / mismatched"))</f>
        <v/>
      </c>
      <c r="I5" s="44" t="str"/>
      <c r="J5" s="44" t="str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AI-I-02</t>
        </is>
      </c>
      <c r="B6" s="6" t="inlineStr">
        <is>
          <t>Art. 6(1a)</t>
        </is>
      </c>
      <c r="C6" s="6" t="inlineStr">
        <is>
          <t>Is the AI function solely used for non-safety user assistance, performance optimisation, service efficiency, automation/convenience or quality control?</t>
        </is>
      </c>
      <c r="D6" s="44" t="str"/>
      <c r="E6" s="16">
        <f>IF(D5="No","N/A",IF(D6="Yes","Yes",IF(D6="No","No","Needs assessment")))</f>
        <v/>
      </c>
      <c r="F6" s="44" t="str"/>
      <c r="G6" s="44" t="str"/>
      <c r="H6" s="16">
        <f>IF(D5="No","N/A",IF(D5="Yes",IF(G6="","Missing evidence",IF(COUNTIFS('06_EVIDENCE_REGISTER'!$A:$A,G6,'06_EVIDENCE_REGISTER'!$B:$B,A6,'06_EVIDENCE_REGISTER'!$K:$K,"Current")-COUNTIFS('06_EVIDENCE_REGISTER'!$A:$A,G6,'06_EVIDENCE_REGISTER'!$B:$B,A6,'06_EVIDENCE_REGISTER'!$K:$K,"Current",'06_EVIDENCE_REGISTER'!$I:$I,"&lt;"&amp;TODAY(),'06_EVIDENCE_REGISTER'!$I:$I,"&lt;&gt;")&gt;0,"Current evidence","Missing / stale / mismatched")),"Needs assessment"))</f>
        <v/>
      </c>
      <c r="I6" s="44" t="str"/>
      <c r="J6" s="44" t="str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AI-I-03</t>
        </is>
      </c>
      <c r="B7" s="6" t="inlineStr">
        <is>
          <t>Art. 6(1b)</t>
        </is>
      </c>
      <c r="C7" s="6" t="inlineStr">
        <is>
          <t>Would failure or malfunction of the AI endanger health or safety?</t>
        </is>
      </c>
      <c r="D7" s="44" t="str"/>
      <c r="E7" s="16">
        <f>IF(D5="No","N/A",IF(D7="Yes","Yes",IF(D7="No","No","Needs assessment")))</f>
        <v/>
      </c>
      <c r="F7" s="44" t="str"/>
      <c r="G7" s="44" t="str"/>
      <c r="H7" s="16">
        <f>IF(D5="No","N/A",IF(D5="Yes",IF(G7="","Missing evidence",IF(COUNTIFS('06_EVIDENCE_REGISTER'!$A:$A,G7,'06_EVIDENCE_REGISTER'!$B:$B,A7,'06_EVIDENCE_REGISTER'!$K:$K,"Current")-COUNTIFS('06_EVIDENCE_REGISTER'!$A:$A,G7,'06_EVIDENCE_REGISTER'!$B:$B,A7,'06_EVIDENCE_REGISTER'!$K:$K,"Current",'06_EVIDENCE_REGISTER'!$I:$I,"&lt;"&amp;TODAY(),'06_EVIDENCE_REGISTER'!$I:$I,"&lt;&gt;")&gt;0,"Current evidence","Missing / stale / mismatched")),"Needs assessment"))</f>
        <v/>
      </c>
      <c r="I7" s="44" t="str"/>
      <c r="J7" s="44" t="str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AI-I-04</t>
        </is>
      </c>
      <c r="B8" s="6" t="inlineStr">
        <is>
          <t>Art. 6(1)(b)</t>
        </is>
      </c>
      <c r="C8" s="6" t="inlineStr">
        <is>
          <t>Is the relevant product / AI system required to undergo a third-party conformity assessment before placement / putting into service?</t>
        </is>
      </c>
      <c r="D8" s="44" t="str"/>
      <c r="E8" s="16">
        <f>IF(D5="No","N/A",IF(D8="Yes","Yes",IF(D8="No","No","Needs assessment")))</f>
        <v/>
      </c>
      <c r="F8" s="44" t="str"/>
      <c r="G8" s="44" t="str"/>
      <c r="H8" s="16">
        <f>IF(D5="No","N/A",IF(D5="Yes",IF(G8="","Missing evidence",IF(COUNTIFS('06_EVIDENCE_REGISTER'!$A:$A,G8,'06_EVIDENCE_REGISTER'!$B:$B,A8,'06_EVIDENCE_REGISTER'!$K:$K,"Current")-COUNTIFS('06_EVIDENCE_REGISTER'!$A:$A,G8,'06_EVIDENCE_REGISTER'!$B:$B,A8,'06_EVIDENCE_REGISTER'!$K:$K,"Current",'06_EVIDENCE_REGISTER'!$I:$I,"&lt;"&amp;TODAY(),'06_EVIDENCE_REGISTER'!$I:$I,"&lt;&gt;")&gt;0,"Current evidence","Missing / stale / mismatched")),"Needs assessment"))</f>
        <v/>
      </c>
      <c r="I8" s="44" t="str"/>
      <c r="J8" s="44" t="str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AI-I-05</t>
        </is>
      </c>
      <c r="B9" s="6" t="inlineStr">
        <is>
          <t>Art. 6(1c)</t>
        </is>
      </c>
      <c r="C9" s="6" t="inlineStr">
        <is>
          <t>Is third-party conformity assessment required solely due to risks unrelated to health and safety?</t>
        </is>
      </c>
      <c r="D9" s="44" t="str"/>
      <c r="E9" s="16">
        <f>IF(D5="No","N/A",IF(D9="Yes","Yes",IF(D9="No","No","Needs assessment")))</f>
        <v/>
      </c>
      <c r="F9" s="44" t="str"/>
      <c r="G9" s="44" t="str"/>
      <c r="H9" s="16">
        <f>IF(D5="No","N/A",IF(D5="Yes",IF(G9="","Missing evidence",IF(COUNTIFS('06_EVIDENCE_REGISTER'!$A:$A,G9,'06_EVIDENCE_REGISTER'!$B:$B,A9,'06_EVIDENCE_REGISTER'!$K:$K,"Current")-COUNTIFS('06_EVIDENCE_REGISTER'!$A:$A,G9,'06_EVIDENCE_REGISTER'!$B:$B,A9,'06_EVIDENCE_REGISTER'!$K:$K,"Current",'06_EVIDENCE_REGISTER'!$I:$I,"&lt;"&amp;TODAY(),'06_EVIDENCE_REGISTER'!$I:$I,"&lt;&gt;")&gt;0,"Current evidence","Missing / stale / mismatched")),"Needs assessment"))</f>
        <v/>
      </c>
      <c r="I9" s="44" t="str"/>
      <c r="J9" s="44" t="str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AI-I-06</t>
        </is>
      </c>
      <c r="B10" s="6" t="inlineStr">
        <is>
          <t>Annex I</t>
        </is>
      </c>
      <c r="C10" s="6" t="inlineStr">
        <is>
          <t>Identify the applicable Annex I Union harmonisation instrument / product regime.</t>
        </is>
      </c>
      <c r="D10" s="44" t="str"/>
      <c r="E10" s="16">
        <f>IF(D5="No","N/A",IF(D10="","Needs assessment","Recorded"))</f>
        <v/>
      </c>
      <c r="F10" s="44" t="str"/>
      <c r="G10" s="44" t="str"/>
      <c r="H10" s="16">
        <f>IF(D5="No","N/A",IF(D5="Yes",IF(G10="","Missing evidence",IF(COUNTIFS('06_EVIDENCE_REGISTER'!$A:$A,G10,'06_EVIDENCE_REGISTER'!$B:$B,A10,'06_EVIDENCE_REGISTER'!$K:$K,"Current")-COUNTIFS('06_EVIDENCE_REGISTER'!$A:$A,G10,'06_EVIDENCE_REGISTER'!$B:$B,A10,'06_EVIDENCE_REGISTER'!$K:$K,"Current",'06_EVIDENCE_REGISTER'!$I:$I,"&lt;"&amp;TODAY(),'06_EVIDENCE_REGISTER'!$I:$I,"&lt;&gt;")&gt;0,"Current evidence","Missing / stale / mismatched")),"Needs assessment"))</f>
        <v/>
      </c>
      <c r="I10" s="44" t="str"/>
      <c r="J10" s="44" t="str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 ht="23" customHeight="1" s="84">
      <c r="A12" s="33" t="inlineStr">
        <is>
          <t>CALCULATED ANNEX I OUTCOME</t>
        </is>
      </c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7">
        <f>IF(OR(D5="",D5="Needs assessment"),"NEEDS ASSESSMENT — ANNEX I PRIMARY TRIGGER UNRESOLVED",IF(D5="No","ANNEX I HIGH-RISK ROUTE NOT ESTABLISHED",IF(OR(COUNTBLANK(D6:D9)&gt;0,COUNTIF(D6:D9,"Needs assessment")&gt;0),"NEEDS ASSESSMENT — ANNEX I CONDITIONS UNRESOLVED",IF(D10="","NEEDS ASSESSMENT — IDENTIFY ANNEX I INSTRUMENT",IF(D8&lt;&gt;"Yes","ANNEX I HIGH-RISK ROUTE NOT ESTABLISHED — NO THIRD-PARTY CONDITION",IF(D9="Yes","ANNEX I HIGH-RISK ROUTE NOT ESTABLISHED — ARTICLE 6(1c)",IF(AND(D6="Yes",D7&lt;&gt;"Yes"),"ANNEX I HIGH-RISK ROUTE NOT ESTABLISHED — ARTICLE 6(1a)","HIGH-RISK AI SYSTEM — ARTICLE 6(1) / ANNEX I")))))))</f>
        <v/>
      </c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1" t="n"/>
      <c r="J14" s="1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1" t="n"/>
      <c r="J15" s="1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autoFilter ref="A4:J13"/>
  <mergeCells count="4">
    <mergeCell ref="A12:J12"/>
    <mergeCell ref="A1:J1"/>
    <mergeCell ref="A13:J16"/>
    <mergeCell ref="A2:J2"/>
  </mergeCells>
  <conditionalFormatting sqref="H5:H10">
    <cfRule type="expression" priority="1" dxfId="0">
      <formula>H5="Current evidence"</formula>
    </cfRule>
    <cfRule type="expression" priority="2" dxfId="1">
      <formula>H5&lt;&gt;"Current evidence"</formula>
    </cfRule>
  </conditionalFormatting>
  <conditionalFormatting sqref="A13:J16">
    <cfRule type="expression" priority="3" dxfId="2">
      <formula>LEFT(A13,9)="HIGH-RISK"</formula>
    </cfRule>
    <cfRule type="expression" priority="4" dxfId="1">
      <formula>LEFT(A13,5)="NEEDS"</formula>
    </cfRule>
  </conditionalFormatting>
  <dataValidations count="1">
    <dataValidation sqref="D5:D9" showDropDown="0" showInputMessage="0" showErrorMessage="0" allowBlank="0" type="list">
      <formula1>"Yes,No,Needs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84" min="1" max="1"/>
    <col width="23" customWidth="1" style="84" min="2" max="2"/>
    <col width="52" customWidth="1" style="84" min="3" max="3"/>
    <col width="18" customWidth="1" style="84" min="4" max="4"/>
    <col width="21" customWidth="1" style="84" min="5" max="5"/>
    <col width="29" customWidth="1" style="84" min="6" max="6"/>
    <col width="20" customWidth="1" style="84" min="7" max="7"/>
    <col width="22" customWidth="1" style="84" min="8" max="8"/>
    <col width="20" customWidth="1" style="84" min="9" max="9"/>
    <col width="24" customWidth="1" style="84" min="10" max="10"/>
  </cols>
  <sheetData>
    <row r="1" ht="35" customHeight="1" s="84">
      <c r="A1" s="15" t="inlineStr">
        <is>
          <t>Article 6(2) / Annex III Use-Case &amp; Article 6(3) Tests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Test actual intended use. Only after an Annex III trigger exists should the Article 6(3) non-high-risk derogation be assessed.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Test ID</t>
        </is>
      </c>
      <c r="B4" s="40" t="inlineStr">
        <is>
          <t>Annex III area</t>
        </is>
      </c>
      <c r="C4" s="40" t="inlineStr">
        <is>
          <t>Use-case test</t>
        </is>
      </c>
      <c r="D4" s="40" t="inlineStr">
        <is>
          <t>Applies?</t>
        </is>
      </c>
      <c r="E4" s="40" t="inlineStr">
        <is>
          <t>Route result</t>
        </is>
      </c>
      <c r="F4" s="40" t="inlineStr">
        <is>
          <t>Evidence / rationale</t>
        </is>
      </c>
      <c r="G4" s="40" t="inlineStr">
        <is>
          <t>Evidence ID</t>
        </is>
      </c>
      <c r="H4" s="40" t="inlineStr">
        <is>
          <t>Evidence state</t>
        </is>
      </c>
      <c r="I4" s="40" t="inlineStr">
        <is>
          <t>Reviewer</t>
        </is>
      </c>
      <c r="J4" s="40" t="inlineStr">
        <is>
          <t>Reviewer note</t>
        </is>
      </c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AIII-1A</t>
        </is>
      </c>
      <c r="B5" s="6" t="inlineStr">
        <is>
          <t>1. Biometrics</t>
        </is>
      </c>
      <c r="C5" s="6" t="inlineStr">
        <is>
          <t>Remote biometric identification of natural persons, other than biometric verification whose sole purpose is confirming a claimed identity.</t>
        </is>
      </c>
      <c r="D5" s="44" t="inlineStr">
        <is>
          <t>Needs assessment</t>
        </is>
      </c>
      <c r="E5" s="16">
        <f>IF(D5="Yes","Annex III trigger",IF(D5="No","Not triggered","Needs assessment"))</f>
        <v/>
      </c>
      <c r="F5" s="44" t="str"/>
      <c r="G5" s="44" t="str"/>
      <c r="H5" s="16">
        <f>IF(G5="","Missing evidence",IF(COUNTIFS('06_EVIDENCE_REGISTER'!$A:$A,G5,'06_EVIDENCE_REGISTER'!$B:$B,A5,'06_EVIDENCE_REGISTER'!$K:$K,"Current")-COUNTIFS('06_EVIDENCE_REGISTER'!$A:$A,G5,'06_EVIDENCE_REGISTER'!$B:$B,A5,'06_EVIDENCE_REGISTER'!$K:$K,"Current",'06_EVIDENCE_REGISTER'!$I:$I,"&lt;"&amp;TODAY(),'06_EVIDENCE_REGISTER'!$I:$I,"&lt;&gt;")&gt;0,"Current evidence","Missing / stale / mismatched"))</f>
        <v/>
      </c>
      <c r="I5" s="44" t="str"/>
      <c r="J5" s="44" t="str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AIII-1B</t>
        </is>
      </c>
      <c r="B6" s="6" t="inlineStr">
        <is>
          <t>1. Biometrics</t>
        </is>
      </c>
      <c r="C6" s="6" t="inlineStr">
        <is>
          <t>Biometric categorisation according to sensitive/protected attributes or characteristics, insofar as the use is not already prohibited under Article 5.</t>
        </is>
      </c>
      <c r="D6" s="44" t="inlineStr">
        <is>
          <t>Needs assessment</t>
        </is>
      </c>
      <c r="E6" s="16">
        <f>IF(D6="Yes","Annex III trigger",IF(D6="No","Not triggered","Needs assessment"))</f>
        <v/>
      </c>
      <c r="F6" s="44" t="str"/>
      <c r="G6" s="44" t="str"/>
      <c r="H6" s="16">
        <f>IF(G6="","Missing evidence",IF(COUNTIFS('06_EVIDENCE_REGISTER'!$A:$A,G6,'06_EVIDENCE_REGISTER'!$B:$B,A6,'06_EVIDENCE_REGISTER'!$K:$K,"Current")-COUNTIFS('06_EVIDENCE_REGISTER'!$A:$A,G6,'06_EVIDENCE_REGISTER'!$B:$B,A6,'06_EVIDENCE_REGISTER'!$K:$K,"Current",'06_EVIDENCE_REGISTER'!$I:$I,"&lt;"&amp;TODAY(),'06_EVIDENCE_REGISTER'!$I:$I,"&lt;&gt;")&gt;0,"Current evidence","Missing / stale / mismatched"))</f>
        <v/>
      </c>
      <c r="I6" s="44" t="str"/>
      <c r="J6" s="44" t="str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AIII-1C</t>
        </is>
      </c>
      <c r="B7" s="6" t="inlineStr">
        <is>
          <t>1. Biometrics</t>
        </is>
      </c>
      <c r="C7" s="6" t="inlineStr">
        <is>
          <t>Emotion recognition, insofar as the use is not already prohibited under Article 5.</t>
        </is>
      </c>
      <c r="D7" s="44" t="inlineStr">
        <is>
          <t>Needs assessment</t>
        </is>
      </c>
      <c r="E7" s="16">
        <f>IF(D7="Yes","Annex III trigger",IF(D7="No","Not triggered","Needs assessment"))</f>
        <v/>
      </c>
      <c r="F7" s="44" t="str"/>
      <c r="G7" s="44" t="str"/>
      <c r="H7" s="16">
        <f>IF(G7="","Missing evidence",IF(COUNTIFS('06_EVIDENCE_REGISTER'!$A:$A,G7,'06_EVIDENCE_REGISTER'!$B:$B,A7,'06_EVIDENCE_REGISTER'!$K:$K,"Current")-COUNTIFS('06_EVIDENCE_REGISTER'!$A:$A,G7,'06_EVIDENCE_REGISTER'!$B:$B,A7,'06_EVIDENCE_REGISTER'!$K:$K,"Current",'06_EVIDENCE_REGISTER'!$I:$I,"&lt;"&amp;TODAY(),'06_EVIDENCE_REGISTER'!$I:$I,"&lt;&gt;")&gt;0,"Current evidence","Missing / stale / mismatched"))</f>
        <v/>
      </c>
      <c r="I7" s="44" t="str"/>
      <c r="J7" s="44" t="str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AIII-2A</t>
        </is>
      </c>
      <c r="B8" s="6" t="inlineStr">
        <is>
          <t>2. Critical infrastructure</t>
        </is>
      </c>
      <c r="C8" s="6" t="inlineStr">
        <is>
          <t>Safety component in management/operation of critical digital infrastructure, road traffic, or supply of water, gas, heating or electricity.</t>
        </is>
      </c>
      <c r="D8" s="44" t="inlineStr">
        <is>
          <t>Needs assessment</t>
        </is>
      </c>
      <c r="E8" s="16">
        <f>IF(D8="Yes","Annex III trigger",IF(D8="No","Not triggered","Needs assessment"))</f>
        <v/>
      </c>
      <c r="F8" s="44" t="str"/>
      <c r="G8" s="44" t="str"/>
      <c r="H8" s="16">
        <f>IF(G8="","Missing evidence",IF(COUNTIFS('06_EVIDENCE_REGISTER'!$A:$A,G8,'06_EVIDENCE_REGISTER'!$B:$B,A8,'06_EVIDENCE_REGISTER'!$K:$K,"Current")-COUNTIFS('06_EVIDENCE_REGISTER'!$A:$A,G8,'06_EVIDENCE_REGISTER'!$B:$B,A8,'06_EVIDENCE_REGISTER'!$K:$K,"Current",'06_EVIDENCE_REGISTER'!$I:$I,"&lt;"&amp;TODAY(),'06_EVIDENCE_REGISTER'!$I:$I,"&lt;&gt;")&gt;0,"Current evidence","Missing / stale / mismatched"))</f>
        <v/>
      </c>
      <c r="I8" s="44" t="str"/>
      <c r="J8" s="44" t="str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AIII-3A</t>
        </is>
      </c>
      <c r="B9" s="6" t="inlineStr">
        <is>
          <t>3. Education / vocational training</t>
        </is>
      </c>
      <c r="C9" s="6" t="inlineStr">
        <is>
          <t>Determine access/admission or assign persons to education or vocational-training institutions at any level.</t>
        </is>
      </c>
      <c r="D9" s="44" t="inlineStr">
        <is>
          <t>Needs assessment</t>
        </is>
      </c>
      <c r="E9" s="16">
        <f>IF(D9="Yes","Annex III trigger",IF(D9="No","Not triggered","Needs assessment"))</f>
        <v/>
      </c>
      <c r="F9" s="44" t="str"/>
      <c r="G9" s="44" t="str"/>
      <c r="H9" s="16">
        <f>IF(G9="","Missing evidence",IF(COUNTIFS('06_EVIDENCE_REGISTER'!$A:$A,G9,'06_EVIDENCE_REGISTER'!$B:$B,A9,'06_EVIDENCE_REGISTER'!$K:$K,"Current")-COUNTIFS('06_EVIDENCE_REGISTER'!$A:$A,G9,'06_EVIDENCE_REGISTER'!$B:$B,A9,'06_EVIDENCE_REGISTER'!$K:$K,"Current",'06_EVIDENCE_REGISTER'!$I:$I,"&lt;"&amp;TODAY(),'06_EVIDENCE_REGISTER'!$I:$I,"&lt;&gt;")&gt;0,"Current evidence","Missing / stale / mismatched"))</f>
        <v/>
      </c>
      <c r="I9" s="44" t="str"/>
      <c r="J9" s="44" t="str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AIII-3B</t>
        </is>
      </c>
      <c r="B10" s="6" t="inlineStr">
        <is>
          <t>3. Education / vocational training</t>
        </is>
      </c>
      <c r="C10" s="6" t="inlineStr">
        <is>
          <t>Evaluate learning outcomes, including when those outcomes steer the learning process.</t>
        </is>
      </c>
      <c r="D10" s="44" t="inlineStr">
        <is>
          <t>Needs assessment</t>
        </is>
      </c>
      <c r="E10" s="16">
        <f>IF(D10="Yes","Annex III trigger",IF(D10="No","Not triggered","Needs assessment"))</f>
        <v/>
      </c>
      <c r="F10" s="44" t="str"/>
      <c r="G10" s="44" t="str"/>
      <c r="H10" s="16">
        <f>IF(G10="","Missing evidence",IF(COUNTIFS('06_EVIDENCE_REGISTER'!$A:$A,G10,'06_EVIDENCE_REGISTER'!$B:$B,A10,'06_EVIDENCE_REGISTER'!$K:$K,"Current")-COUNTIFS('06_EVIDENCE_REGISTER'!$A:$A,G10,'06_EVIDENCE_REGISTER'!$B:$B,A10,'06_EVIDENCE_REGISTER'!$K:$K,"Current",'06_EVIDENCE_REGISTER'!$I:$I,"&lt;"&amp;TODAY(),'06_EVIDENCE_REGISTER'!$I:$I,"&lt;&gt;")&gt;0,"Current evidence","Missing / stale / mismatched"))</f>
        <v/>
      </c>
      <c r="I10" s="44" t="str"/>
      <c r="J10" s="44" t="str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AIII-3C</t>
        </is>
      </c>
      <c r="B11" s="6" t="inlineStr">
        <is>
          <t>3. Education / vocational training</t>
        </is>
      </c>
      <c r="C11" s="6" t="inlineStr">
        <is>
          <t>Assess the appropriate level of education a person will receive or be able to access.</t>
        </is>
      </c>
      <c r="D11" s="44" t="inlineStr">
        <is>
          <t>Needs assessment</t>
        </is>
      </c>
      <c r="E11" s="16">
        <f>IF(D11="Yes","Annex III trigger",IF(D11="No","Not triggered","Needs assessment"))</f>
        <v/>
      </c>
      <c r="F11" s="44" t="str"/>
      <c r="G11" s="44" t="str"/>
      <c r="H11" s="16">
        <f>IF(G11="","Missing evidence",IF(COUNTIFS('06_EVIDENCE_REGISTER'!$A:$A,G11,'06_EVIDENCE_REGISTER'!$B:$B,A11,'06_EVIDENCE_REGISTER'!$K:$K,"Current")-COUNTIFS('06_EVIDENCE_REGISTER'!$A:$A,G11,'06_EVIDENCE_REGISTER'!$B:$B,A11,'06_EVIDENCE_REGISTER'!$K:$K,"Current",'06_EVIDENCE_REGISTER'!$I:$I,"&lt;"&amp;TODAY(),'06_EVIDENCE_REGISTER'!$I:$I,"&lt;&gt;")&gt;0,"Current evidence","Missing / stale / mismatched"))</f>
        <v/>
      </c>
      <c r="I11" s="44" t="str"/>
      <c r="J11" s="44" t="str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AIII-3D</t>
        </is>
      </c>
      <c r="B12" s="6" t="inlineStr">
        <is>
          <t>3. Education / vocational training</t>
        </is>
      </c>
      <c r="C12" s="6" t="inlineStr">
        <is>
          <t>Monitor or detect prohibited behaviour of students during tests in education/vocational settings.</t>
        </is>
      </c>
      <c r="D12" s="44" t="inlineStr">
        <is>
          <t>Needs assessment</t>
        </is>
      </c>
      <c r="E12" s="16">
        <f>IF(D12="Yes","Annex III trigger",IF(D12="No","Not triggered","Needs assessment"))</f>
        <v/>
      </c>
      <c r="F12" s="44" t="str"/>
      <c r="G12" s="44" t="str"/>
      <c r="H12" s="16">
        <f>IF(G12="","Missing evidence",IF(COUNTIFS('06_EVIDENCE_REGISTER'!$A:$A,G12,'06_EVIDENCE_REGISTER'!$B:$B,A12,'06_EVIDENCE_REGISTER'!$K:$K,"Current")-COUNTIFS('06_EVIDENCE_REGISTER'!$A:$A,G12,'06_EVIDENCE_REGISTER'!$B:$B,A12,'06_EVIDENCE_REGISTER'!$K:$K,"Current",'06_EVIDENCE_REGISTER'!$I:$I,"&lt;"&amp;TODAY(),'06_EVIDENCE_REGISTER'!$I:$I,"&lt;&gt;")&gt;0,"Current evidence","Missing / stale / mismatched"))</f>
        <v/>
      </c>
      <c r="I12" s="44" t="str"/>
      <c r="J12" s="44" t="str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AIII-4A</t>
        </is>
      </c>
      <c r="B13" s="6" t="inlineStr">
        <is>
          <t>4. Employment / workers</t>
        </is>
      </c>
      <c r="C13" s="6" t="inlineStr">
        <is>
          <t>Recruitment or selection, targeted job advertising, analysis/filtering of applications or evaluation of candidates.</t>
        </is>
      </c>
      <c r="D13" s="44" t="inlineStr">
        <is>
          <t>Needs assessment</t>
        </is>
      </c>
      <c r="E13" s="16">
        <f>IF(D13="Yes","Annex III trigger",IF(D13="No","Not triggered","Needs assessment"))</f>
        <v/>
      </c>
      <c r="F13" s="44" t="str"/>
      <c r="G13" s="44" t="str"/>
      <c r="H13" s="16">
        <f>IF(G13="","Missing evidence",IF(COUNTIFS('06_EVIDENCE_REGISTER'!$A:$A,G13,'06_EVIDENCE_REGISTER'!$B:$B,A13,'06_EVIDENCE_REGISTER'!$K:$K,"Current")-COUNTIFS('06_EVIDENCE_REGISTER'!$A:$A,G13,'06_EVIDENCE_REGISTER'!$B:$B,A13,'06_EVIDENCE_REGISTER'!$K:$K,"Current",'06_EVIDENCE_REGISTER'!$I:$I,"&lt;"&amp;TODAY(),'06_EVIDENCE_REGISTER'!$I:$I,"&lt;&gt;")&gt;0,"Current evidence","Missing / stale / mismatched"))</f>
        <v/>
      </c>
      <c r="I13" s="44" t="str"/>
      <c r="J13" s="44" t="str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AIII-4B</t>
        </is>
      </c>
      <c r="B14" s="6" t="inlineStr">
        <is>
          <t>4. Employment / workers</t>
        </is>
      </c>
      <c r="C14" s="6" t="inlineStr">
        <is>
          <t>Decisions affecting work relationship, promotion/termination, task allocation based on behaviour/personal traits, or monitoring/evaluating performance and behaviour.</t>
        </is>
      </c>
      <c r="D14" s="44" t="inlineStr">
        <is>
          <t>Needs assessment</t>
        </is>
      </c>
      <c r="E14" s="16">
        <f>IF(D14="Yes","Annex III trigger",IF(D14="No","Not triggered","Needs assessment"))</f>
        <v/>
      </c>
      <c r="F14" s="44" t="str"/>
      <c r="G14" s="44" t="str"/>
      <c r="H14" s="16">
        <f>IF(G14="","Missing evidence",IF(COUNTIFS('06_EVIDENCE_REGISTER'!$A:$A,G14,'06_EVIDENCE_REGISTER'!$B:$B,A14,'06_EVIDENCE_REGISTER'!$K:$K,"Current")-COUNTIFS('06_EVIDENCE_REGISTER'!$A:$A,G14,'06_EVIDENCE_REGISTER'!$B:$B,A14,'06_EVIDENCE_REGISTER'!$K:$K,"Current",'06_EVIDENCE_REGISTER'!$I:$I,"&lt;"&amp;TODAY(),'06_EVIDENCE_REGISTER'!$I:$I,"&lt;&gt;")&gt;0,"Current evidence","Missing / stale / mismatched"))</f>
        <v/>
      </c>
      <c r="I14" s="44" t="str"/>
      <c r="J14" s="44" t="str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AIII-5A</t>
        </is>
      </c>
      <c r="B15" s="6" t="inlineStr">
        <is>
          <t>5. Essential public/private services</t>
        </is>
      </c>
      <c r="C15" s="6" t="inlineStr">
        <is>
          <t>Public-authority eligibility decisions for essential public assistance benefits/services, including granting, reducing, revoking or reclaiming.</t>
        </is>
      </c>
      <c r="D15" s="44" t="inlineStr">
        <is>
          <t>Needs assessment</t>
        </is>
      </c>
      <c r="E15" s="16">
        <f>IF(D15="Yes","Annex III trigger",IF(D15="No","Not triggered","Needs assessment"))</f>
        <v/>
      </c>
      <c r="F15" s="44" t="str"/>
      <c r="G15" s="44" t="str"/>
      <c r="H15" s="16">
        <f>IF(G15="","Missing evidence",IF(COUNTIFS('06_EVIDENCE_REGISTER'!$A:$A,G15,'06_EVIDENCE_REGISTER'!$B:$B,A15,'06_EVIDENCE_REGISTER'!$K:$K,"Current")-COUNTIFS('06_EVIDENCE_REGISTER'!$A:$A,G15,'06_EVIDENCE_REGISTER'!$B:$B,A15,'06_EVIDENCE_REGISTER'!$K:$K,"Current",'06_EVIDENCE_REGISTER'!$I:$I,"&lt;"&amp;TODAY(),'06_EVIDENCE_REGISTER'!$I:$I,"&lt;&gt;")&gt;0,"Current evidence","Missing / stale / mismatched"))</f>
        <v/>
      </c>
      <c r="I15" s="44" t="str"/>
      <c r="J15" s="44" t="str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AIII-5B</t>
        </is>
      </c>
      <c r="B16" s="6" t="inlineStr">
        <is>
          <t>5. Essential public/private services</t>
        </is>
      </c>
      <c r="C16" s="6" t="inlineStr">
        <is>
          <t>Evaluate creditworthiness / establish credit score of natural persons, except detecting financial fraud.</t>
        </is>
      </c>
      <c r="D16" s="44" t="inlineStr">
        <is>
          <t>Needs assessment</t>
        </is>
      </c>
      <c r="E16" s="16">
        <f>IF(D16="Yes","Annex III trigger",IF(D16="No","Not triggered","Needs assessment"))</f>
        <v/>
      </c>
      <c r="F16" s="44" t="str"/>
      <c r="G16" s="44" t="str"/>
      <c r="H16" s="16">
        <f>IF(G16="","Missing evidence",IF(COUNTIFS('06_EVIDENCE_REGISTER'!$A:$A,G16,'06_EVIDENCE_REGISTER'!$B:$B,A16,'06_EVIDENCE_REGISTER'!$K:$K,"Current")-COUNTIFS('06_EVIDENCE_REGISTER'!$A:$A,G16,'06_EVIDENCE_REGISTER'!$B:$B,A16,'06_EVIDENCE_REGISTER'!$K:$K,"Current",'06_EVIDENCE_REGISTER'!$I:$I,"&lt;"&amp;TODAY(),'06_EVIDENCE_REGISTER'!$I:$I,"&lt;&gt;")&gt;0,"Current evidence","Missing / stale / mismatched"))</f>
        <v/>
      </c>
      <c r="I16" s="44" t="str"/>
      <c r="J16" s="44" t="str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AIII-5C</t>
        </is>
      </c>
      <c r="B17" s="6" t="inlineStr">
        <is>
          <t>5. Essential public/private services</t>
        </is>
      </c>
      <c r="C17" s="6" t="inlineStr">
        <is>
          <t>Risk assessment or pricing in relation to life and health insurance.</t>
        </is>
      </c>
      <c r="D17" s="44" t="inlineStr">
        <is>
          <t>Needs assessment</t>
        </is>
      </c>
      <c r="E17" s="16">
        <f>IF(D17="Yes","Annex III trigger",IF(D17="No","Not triggered","Needs assessment"))</f>
        <v/>
      </c>
      <c r="F17" s="44" t="str"/>
      <c r="G17" s="44" t="str"/>
      <c r="H17" s="16">
        <f>IF(G17="","Missing evidence",IF(COUNTIFS('06_EVIDENCE_REGISTER'!$A:$A,G17,'06_EVIDENCE_REGISTER'!$B:$B,A17,'06_EVIDENCE_REGISTER'!$K:$K,"Current")-COUNTIFS('06_EVIDENCE_REGISTER'!$A:$A,G17,'06_EVIDENCE_REGISTER'!$B:$B,A17,'06_EVIDENCE_REGISTER'!$K:$K,"Current",'06_EVIDENCE_REGISTER'!$I:$I,"&lt;"&amp;TODAY(),'06_EVIDENCE_REGISTER'!$I:$I,"&lt;&gt;")&gt;0,"Current evidence","Missing / stale / mismatched"))</f>
        <v/>
      </c>
      <c r="I17" s="44" t="str"/>
      <c r="J17" s="44" t="str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AIII-5D</t>
        </is>
      </c>
      <c r="B18" s="6" t="inlineStr">
        <is>
          <t>5. Essential public/private services</t>
        </is>
      </c>
      <c r="C18" s="6" t="inlineStr">
        <is>
          <t>Evaluate/classify emergency calls or dispatch/prioritise emergency first-response services, including relevant emergency healthcare triage uses.</t>
        </is>
      </c>
      <c r="D18" s="44" t="inlineStr">
        <is>
          <t>Needs assessment</t>
        </is>
      </c>
      <c r="E18" s="16">
        <f>IF(D18="Yes","Annex III trigger",IF(D18="No","Not triggered","Needs assessment"))</f>
        <v/>
      </c>
      <c r="F18" s="44" t="str"/>
      <c r="G18" s="44" t="str"/>
      <c r="H18" s="16">
        <f>IF(G18="","Missing evidence",IF(COUNTIFS('06_EVIDENCE_REGISTER'!$A:$A,G18,'06_EVIDENCE_REGISTER'!$B:$B,A18,'06_EVIDENCE_REGISTER'!$K:$K,"Current")-COUNTIFS('06_EVIDENCE_REGISTER'!$A:$A,G18,'06_EVIDENCE_REGISTER'!$B:$B,A18,'06_EVIDENCE_REGISTER'!$K:$K,"Current",'06_EVIDENCE_REGISTER'!$I:$I,"&lt;"&amp;TODAY(),'06_EVIDENCE_REGISTER'!$I:$I,"&lt;&gt;")&gt;0,"Current evidence","Missing / stale / mismatched"))</f>
        <v/>
      </c>
      <c r="I18" s="44" t="str"/>
      <c r="J18" s="44" t="str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AIII-6A</t>
        </is>
      </c>
      <c r="B19" s="6" t="inlineStr">
        <is>
          <t>6. Law enforcement</t>
        </is>
      </c>
      <c r="C19" s="6" t="inlineStr">
        <is>
          <t>Assess risk of a natural person becoming a victim of criminal offences, where legally permitted.</t>
        </is>
      </c>
      <c r="D19" s="44" t="inlineStr">
        <is>
          <t>Needs assessment</t>
        </is>
      </c>
      <c r="E19" s="16">
        <f>IF(D19="Yes","Annex III trigger",IF(D19="No","Not triggered","Needs assessment"))</f>
        <v/>
      </c>
      <c r="F19" s="44" t="str"/>
      <c r="G19" s="44" t="str"/>
      <c r="H19" s="16">
        <f>IF(G19="","Missing evidence",IF(COUNTIFS('06_EVIDENCE_REGISTER'!$A:$A,G19,'06_EVIDENCE_REGISTER'!$B:$B,A19,'06_EVIDENCE_REGISTER'!$K:$K,"Current")-COUNTIFS('06_EVIDENCE_REGISTER'!$A:$A,G19,'06_EVIDENCE_REGISTER'!$B:$B,A19,'06_EVIDENCE_REGISTER'!$K:$K,"Current",'06_EVIDENCE_REGISTER'!$I:$I,"&lt;"&amp;TODAY(),'06_EVIDENCE_REGISTER'!$I:$I,"&lt;&gt;")&gt;0,"Current evidence","Missing / stale / mismatched"))</f>
        <v/>
      </c>
      <c r="I19" s="44" t="str"/>
      <c r="J19" s="44" t="str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AIII-6B</t>
        </is>
      </c>
      <c r="B20" s="6" t="inlineStr">
        <is>
          <t>6. Law enforcement</t>
        </is>
      </c>
      <c r="C20" s="6" t="inlineStr">
        <is>
          <t>Polygraphs or similar tools in law-enforcement contexts.</t>
        </is>
      </c>
      <c r="D20" s="44" t="inlineStr">
        <is>
          <t>Needs assessment</t>
        </is>
      </c>
      <c r="E20" s="16">
        <f>IF(D20="Yes","Annex III trigger",IF(D20="No","Not triggered","Needs assessment"))</f>
        <v/>
      </c>
      <c r="F20" s="44" t="str"/>
      <c r="G20" s="44" t="str"/>
      <c r="H20" s="16">
        <f>IF(G20="","Missing evidence",IF(COUNTIFS('06_EVIDENCE_REGISTER'!$A:$A,G20,'06_EVIDENCE_REGISTER'!$B:$B,A20,'06_EVIDENCE_REGISTER'!$K:$K,"Current")-COUNTIFS('06_EVIDENCE_REGISTER'!$A:$A,G20,'06_EVIDENCE_REGISTER'!$B:$B,A20,'06_EVIDENCE_REGISTER'!$K:$K,"Current",'06_EVIDENCE_REGISTER'!$I:$I,"&lt;"&amp;TODAY(),'06_EVIDENCE_REGISTER'!$I:$I,"&lt;&gt;")&gt;0,"Current evidence","Missing / stale / mismatched"))</f>
        <v/>
      </c>
      <c r="I20" s="44" t="str"/>
      <c r="J20" s="44" t="str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AIII-6C</t>
        </is>
      </c>
      <c r="B21" s="6" t="inlineStr">
        <is>
          <t>6. Law enforcement</t>
        </is>
      </c>
      <c r="C21" s="6" t="inlineStr">
        <is>
          <t>Evaluate reliability of evidence in investigation or prosecution of criminal offences.</t>
        </is>
      </c>
      <c r="D21" s="44" t="inlineStr">
        <is>
          <t>Needs assessment</t>
        </is>
      </c>
      <c r="E21" s="16">
        <f>IF(D21="Yes","Annex III trigger",IF(D21="No","Not triggered","Needs assessment"))</f>
        <v/>
      </c>
      <c r="F21" s="44" t="str"/>
      <c r="G21" s="44" t="str"/>
      <c r="H21" s="16">
        <f>IF(G21="","Missing evidence",IF(COUNTIFS('06_EVIDENCE_REGISTER'!$A:$A,G21,'06_EVIDENCE_REGISTER'!$B:$B,A21,'06_EVIDENCE_REGISTER'!$K:$K,"Current")-COUNTIFS('06_EVIDENCE_REGISTER'!$A:$A,G21,'06_EVIDENCE_REGISTER'!$B:$B,A21,'06_EVIDENCE_REGISTER'!$K:$K,"Current",'06_EVIDENCE_REGISTER'!$I:$I,"&lt;"&amp;TODAY(),'06_EVIDENCE_REGISTER'!$I:$I,"&lt;&gt;")&gt;0,"Current evidence","Missing / stale / mismatched"))</f>
        <v/>
      </c>
      <c r="I21" s="44" t="str"/>
      <c r="J21" s="44" t="str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AIII-6D</t>
        </is>
      </c>
      <c r="B22" s="6" t="inlineStr">
        <is>
          <t>6. Law enforcement</t>
        </is>
      </c>
      <c r="C22" s="6" t="inlineStr">
        <is>
          <t>Assess offending/reoffending risk or criminal traits/past behaviour in a way not already prohibited by Article 5.</t>
        </is>
      </c>
      <c r="D22" s="44" t="inlineStr">
        <is>
          <t>Needs assessment</t>
        </is>
      </c>
      <c r="E22" s="16">
        <f>IF(D22="Yes","Annex III trigger",IF(D22="No","Not triggered","Needs assessment"))</f>
        <v/>
      </c>
      <c r="F22" s="44" t="str"/>
      <c r="G22" s="44" t="str"/>
      <c r="H22" s="16">
        <f>IF(G22="","Missing evidence",IF(COUNTIFS('06_EVIDENCE_REGISTER'!$A:$A,G22,'06_EVIDENCE_REGISTER'!$B:$B,A22,'06_EVIDENCE_REGISTER'!$K:$K,"Current")-COUNTIFS('06_EVIDENCE_REGISTER'!$A:$A,G22,'06_EVIDENCE_REGISTER'!$B:$B,A22,'06_EVIDENCE_REGISTER'!$K:$K,"Current",'06_EVIDENCE_REGISTER'!$I:$I,"&lt;"&amp;TODAY(),'06_EVIDENCE_REGISTER'!$I:$I,"&lt;&gt;")&gt;0,"Current evidence","Missing / stale / mismatched"))</f>
        <v/>
      </c>
      <c r="I22" s="44" t="str"/>
      <c r="J22" s="44" t="str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AIII-6E</t>
        </is>
      </c>
      <c r="B23" s="6" t="inlineStr">
        <is>
          <t>6. Law enforcement</t>
        </is>
      </c>
      <c r="C23" s="6" t="inlineStr">
        <is>
          <t>Profiling of natural persons in detection, investigation or prosecution of criminal offences, where permitted.</t>
        </is>
      </c>
      <c r="D23" s="44" t="inlineStr">
        <is>
          <t>Needs assessment</t>
        </is>
      </c>
      <c r="E23" s="16">
        <f>IF(D23="Yes","Annex III trigger",IF(D23="No","Not triggered","Needs assessment"))</f>
        <v/>
      </c>
      <c r="F23" s="44" t="str"/>
      <c r="G23" s="44" t="str"/>
      <c r="H23" s="16">
        <f>IF(G23="","Missing evidence",IF(COUNTIFS('06_EVIDENCE_REGISTER'!$A:$A,G23,'06_EVIDENCE_REGISTER'!$B:$B,A23,'06_EVIDENCE_REGISTER'!$K:$K,"Current")-COUNTIFS('06_EVIDENCE_REGISTER'!$A:$A,G23,'06_EVIDENCE_REGISTER'!$B:$B,A23,'06_EVIDENCE_REGISTER'!$K:$K,"Current",'06_EVIDENCE_REGISTER'!$I:$I,"&lt;"&amp;TODAY(),'06_EVIDENCE_REGISTER'!$I:$I,"&lt;&gt;")&gt;0,"Current evidence","Missing / stale / mismatched"))</f>
        <v/>
      </c>
      <c r="I23" s="44" t="str"/>
      <c r="J23" s="44" t="str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AIII-7A</t>
        </is>
      </c>
      <c r="B24" s="6" t="inlineStr">
        <is>
          <t>7. Migration / asylum / border</t>
        </is>
      </c>
      <c r="C24" s="6" t="inlineStr">
        <is>
          <t>Polygraphs or similar tools in migration, asylum or border-control contexts.</t>
        </is>
      </c>
      <c r="D24" s="44" t="inlineStr">
        <is>
          <t>Needs assessment</t>
        </is>
      </c>
      <c r="E24" s="16">
        <f>IF(D24="Yes","Annex III trigger",IF(D24="No","Not triggered","Needs assessment"))</f>
        <v/>
      </c>
      <c r="F24" s="44" t="str"/>
      <c r="G24" s="44" t="str"/>
      <c r="H24" s="16">
        <f>IF(G24="","Missing evidence",IF(COUNTIFS('06_EVIDENCE_REGISTER'!$A:$A,G24,'06_EVIDENCE_REGISTER'!$B:$B,A24,'06_EVIDENCE_REGISTER'!$K:$K,"Current")-COUNTIFS('06_EVIDENCE_REGISTER'!$A:$A,G24,'06_EVIDENCE_REGISTER'!$B:$B,A24,'06_EVIDENCE_REGISTER'!$K:$K,"Current",'06_EVIDENCE_REGISTER'!$I:$I,"&lt;"&amp;TODAY(),'06_EVIDENCE_REGISTER'!$I:$I,"&lt;&gt;")&gt;0,"Current evidence","Missing / stale / mismatched"))</f>
        <v/>
      </c>
      <c r="I24" s="44" t="str"/>
      <c r="J24" s="44" t="str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AIII-7B</t>
        </is>
      </c>
      <c r="B25" s="6" t="inlineStr">
        <is>
          <t>7. Migration / asylum / border</t>
        </is>
      </c>
      <c r="C25" s="6" t="inlineStr">
        <is>
          <t>Assess a risk posed by a person, including security, irregular-migration or health risk.</t>
        </is>
      </c>
      <c r="D25" s="44" t="inlineStr">
        <is>
          <t>Needs assessment</t>
        </is>
      </c>
      <c r="E25" s="16">
        <f>IF(D25="Yes","Annex III trigger",IF(D25="No","Not triggered","Needs assessment"))</f>
        <v/>
      </c>
      <c r="F25" s="44" t="str"/>
      <c r="G25" s="44" t="str"/>
      <c r="H25" s="16">
        <f>IF(G25="","Missing evidence",IF(COUNTIFS('06_EVIDENCE_REGISTER'!$A:$A,G25,'06_EVIDENCE_REGISTER'!$B:$B,A25,'06_EVIDENCE_REGISTER'!$K:$K,"Current")-COUNTIFS('06_EVIDENCE_REGISTER'!$A:$A,G25,'06_EVIDENCE_REGISTER'!$B:$B,A25,'06_EVIDENCE_REGISTER'!$K:$K,"Current",'06_EVIDENCE_REGISTER'!$I:$I,"&lt;"&amp;TODAY(),'06_EVIDENCE_REGISTER'!$I:$I,"&lt;&gt;")&gt;0,"Current evidence","Missing / stale / mismatched"))</f>
        <v/>
      </c>
      <c r="I25" s="44" t="str"/>
      <c r="J25" s="44" t="str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AIII-7C</t>
        </is>
      </c>
      <c r="B26" s="6" t="inlineStr">
        <is>
          <t>7. Migration / asylum / border</t>
        </is>
      </c>
      <c r="C26" s="6" t="inlineStr">
        <is>
          <t>Assist examination of asylum, visa or residence-permit applications, including related reliability assessments.</t>
        </is>
      </c>
      <c r="D26" s="44" t="inlineStr">
        <is>
          <t>Needs assessment</t>
        </is>
      </c>
      <c r="E26" s="16">
        <f>IF(D26="Yes","Annex III trigger",IF(D26="No","Not triggered","Needs assessment"))</f>
        <v/>
      </c>
      <c r="F26" s="44" t="str"/>
      <c r="G26" s="44" t="str"/>
      <c r="H26" s="16">
        <f>IF(G26="","Missing evidence",IF(COUNTIFS('06_EVIDENCE_REGISTER'!$A:$A,G26,'06_EVIDENCE_REGISTER'!$B:$B,A26,'06_EVIDENCE_REGISTER'!$K:$K,"Current")-COUNTIFS('06_EVIDENCE_REGISTER'!$A:$A,G26,'06_EVIDENCE_REGISTER'!$B:$B,A26,'06_EVIDENCE_REGISTER'!$K:$K,"Current",'06_EVIDENCE_REGISTER'!$I:$I,"&lt;"&amp;TODAY(),'06_EVIDENCE_REGISTER'!$I:$I,"&lt;&gt;")&gt;0,"Current evidence","Missing / stale / mismatched"))</f>
        <v/>
      </c>
      <c r="I26" s="44" t="str"/>
      <c r="J26" s="44" t="str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AIII-7D</t>
        </is>
      </c>
      <c r="B27" s="6" t="inlineStr">
        <is>
          <t>7. Migration / asylum / border</t>
        </is>
      </c>
      <c r="C27" s="6" t="inlineStr">
        <is>
          <t>Detect, recognise or identify persons in migration/asylum/border context other than verification of travel documents.</t>
        </is>
      </c>
      <c r="D27" s="44" t="inlineStr">
        <is>
          <t>Needs assessment</t>
        </is>
      </c>
      <c r="E27" s="16">
        <f>IF(D27="Yes","Annex III trigger",IF(D27="No","Not triggered","Needs assessment"))</f>
        <v/>
      </c>
      <c r="F27" s="44" t="str"/>
      <c r="G27" s="44" t="str"/>
      <c r="H27" s="16">
        <f>IF(G27="","Missing evidence",IF(COUNTIFS('06_EVIDENCE_REGISTER'!$A:$A,G27,'06_EVIDENCE_REGISTER'!$B:$B,A27,'06_EVIDENCE_REGISTER'!$K:$K,"Current")-COUNTIFS('06_EVIDENCE_REGISTER'!$A:$A,G27,'06_EVIDENCE_REGISTER'!$B:$B,A27,'06_EVIDENCE_REGISTER'!$K:$K,"Current",'06_EVIDENCE_REGISTER'!$I:$I,"&lt;"&amp;TODAY(),'06_EVIDENCE_REGISTER'!$I:$I,"&lt;&gt;")&gt;0,"Current evidence","Missing / stale / mismatched"))</f>
        <v/>
      </c>
      <c r="I27" s="44" t="str"/>
      <c r="J27" s="44" t="str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AIII-8A</t>
        </is>
      </c>
      <c r="B28" s="6" t="inlineStr">
        <is>
          <t>8. Justice / democracy</t>
        </is>
      </c>
      <c r="C28" s="6" t="inlineStr">
        <is>
          <t>Assist a judicial authority in researching/interpreting facts and law or applying law to concrete facts, or be used similarly in alternative dispute resolution.</t>
        </is>
      </c>
      <c r="D28" s="44" t="inlineStr">
        <is>
          <t>Needs assessment</t>
        </is>
      </c>
      <c r="E28" s="16">
        <f>IF(D28="Yes","Annex III trigger",IF(D28="No","Not triggered","Needs assessment"))</f>
        <v/>
      </c>
      <c r="F28" s="44" t="str"/>
      <c r="G28" s="44" t="str"/>
      <c r="H28" s="16">
        <f>IF(G28="","Missing evidence",IF(COUNTIFS('06_EVIDENCE_REGISTER'!$A:$A,G28,'06_EVIDENCE_REGISTER'!$B:$B,A28,'06_EVIDENCE_REGISTER'!$K:$K,"Current")-COUNTIFS('06_EVIDENCE_REGISTER'!$A:$A,G28,'06_EVIDENCE_REGISTER'!$B:$B,A28,'06_EVIDENCE_REGISTER'!$K:$K,"Current",'06_EVIDENCE_REGISTER'!$I:$I,"&lt;"&amp;TODAY(),'06_EVIDENCE_REGISTER'!$I:$I,"&lt;&gt;")&gt;0,"Current evidence","Missing / stale / mismatched"))</f>
        <v/>
      </c>
      <c r="I28" s="44" t="str"/>
      <c r="J28" s="44" t="str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AIII-8B</t>
        </is>
      </c>
      <c r="B29" s="6" t="inlineStr">
        <is>
          <t>8. Justice / democracy</t>
        </is>
      </c>
      <c r="C29" s="6" t="inlineStr">
        <is>
          <t>Influence outcome of an election/referendum or voting behaviour, other than purely organisational/logistical tools not directly interacting with voters.</t>
        </is>
      </c>
      <c r="D29" s="44" t="inlineStr">
        <is>
          <t>Needs assessment</t>
        </is>
      </c>
      <c r="E29" s="16">
        <f>IF(D29="Yes","Annex III trigger",IF(D29="No","Not triggered","Needs assessment"))</f>
        <v/>
      </c>
      <c r="F29" s="44" t="str"/>
      <c r="G29" s="44" t="str"/>
      <c r="H29" s="16">
        <f>IF(G29="","Missing evidence",IF(COUNTIFS('06_EVIDENCE_REGISTER'!$A:$A,G29,'06_EVIDENCE_REGISTER'!$B:$B,A29,'06_EVIDENCE_REGISTER'!$K:$K,"Current")-COUNTIFS('06_EVIDENCE_REGISTER'!$A:$A,G29,'06_EVIDENCE_REGISTER'!$B:$B,A29,'06_EVIDENCE_REGISTER'!$K:$K,"Current",'06_EVIDENCE_REGISTER'!$I:$I,"&lt;"&amp;TODAY(),'06_EVIDENCE_REGISTER'!$I:$I,"&lt;&gt;")&gt;0,"Current evidence","Missing / stale / mismatched"))</f>
        <v/>
      </c>
      <c r="I29" s="44" t="str"/>
      <c r="J29" s="44" t="str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23" customHeight="1" s="84">
      <c r="A32" s="33" t="inlineStr">
        <is>
          <t>ARTICLE 6(3) DEROGATION — ONLY AFTER AN ANNEX III TRIGGER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 ht="31" customHeight="1" s="84">
      <c r="A33" s="40" t="inlineStr">
        <is>
          <t>Test ID</t>
        </is>
      </c>
      <c r="B33" s="40" t="inlineStr">
        <is>
          <t>Legal basis</t>
        </is>
      </c>
      <c r="C33" s="40" t="inlineStr">
        <is>
          <t>Question</t>
        </is>
      </c>
      <c r="D33" s="40" t="inlineStr">
        <is>
          <t>Answer</t>
        </is>
      </c>
      <c r="E33" s="40" t="inlineStr">
        <is>
          <t>Result</t>
        </is>
      </c>
      <c r="F33" s="40" t="inlineStr">
        <is>
          <t>Evidence / rationale</t>
        </is>
      </c>
      <c r="G33" s="40" t="inlineStr">
        <is>
          <t>Evidence ID</t>
        </is>
      </c>
      <c r="H33" s="40" t="inlineStr">
        <is>
          <t>Evidence state</t>
        </is>
      </c>
      <c r="I33" s="40" t="inlineStr">
        <is>
          <t>Reviewer</t>
        </is>
      </c>
      <c r="J33" s="40" t="inlineStr">
        <is>
          <t>Reviewer note</t>
        </is>
      </c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D-01</t>
        </is>
      </c>
      <c r="B34" s="6" t="inlineStr">
        <is>
          <t>Art. 6(3) first subparagraph</t>
        </is>
      </c>
      <c r="C34" s="6" t="inlineStr">
        <is>
          <t>Does the system pose no significant risk of harm to health, safety or fundamental rights?</t>
        </is>
      </c>
      <c r="D34" s="44" t="inlineStr">
        <is>
          <t>Needs assessment</t>
        </is>
      </c>
      <c r="E34" s="16">
        <f>IF(D34="Yes","Yes",IF(D34="No","No","Needs assessment"))</f>
        <v/>
      </c>
      <c r="F34" s="44" t="str"/>
      <c r="G34" s="44" t="str"/>
      <c r="H34" s="16">
        <f>IF(G34="","Missing evidence",IF(COUNTIFS('06_EVIDENCE_REGISTER'!$A:$A,G34,'06_EVIDENCE_REGISTER'!$B:$B,A34,'06_EVIDENCE_REGISTER'!$K:$K,"Current")-COUNTIFS('06_EVIDENCE_REGISTER'!$A:$A,G34,'06_EVIDENCE_REGISTER'!$B:$B,A34,'06_EVIDENCE_REGISTER'!$K:$K,"Current",'06_EVIDENCE_REGISTER'!$I:$I,"&lt;"&amp;TODAY(),'06_EVIDENCE_REGISTER'!$I:$I,"&lt;&gt;")&gt;0,"Current evidence","Missing / stale / mismatched"))</f>
        <v/>
      </c>
      <c r="I34" s="44" t="str"/>
      <c r="J34" s="44" t="str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D-02</t>
        </is>
      </c>
      <c r="B35" s="6" t="inlineStr">
        <is>
          <t>Art. 6(3) first subparagraph</t>
        </is>
      </c>
      <c r="C35" s="6" t="inlineStr">
        <is>
          <t>Does it avoid materially influencing the outcome of decision making?</t>
        </is>
      </c>
      <c r="D35" s="44" t="inlineStr">
        <is>
          <t>Needs assessment</t>
        </is>
      </c>
      <c r="E35" s="16">
        <f>IF(D35="Yes","Yes",IF(D35="No","No","Needs assessment"))</f>
        <v/>
      </c>
      <c r="F35" s="44" t="str"/>
      <c r="G35" s="44" t="str"/>
      <c r="H35" s="16">
        <f>IF(G35="","Missing evidence",IF(COUNTIFS('06_EVIDENCE_REGISTER'!$A:$A,G35,'06_EVIDENCE_REGISTER'!$B:$B,A35,'06_EVIDENCE_REGISTER'!$K:$K,"Current")-COUNTIFS('06_EVIDENCE_REGISTER'!$A:$A,G35,'06_EVIDENCE_REGISTER'!$B:$B,A35,'06_EVIDENCE_REGISTER'!$K:$K,"Current",'06_EVIDENCE_REGISTER'!$I:$I,"&lt;"&amp;TODAY(),'06_EVIDENCE_REGISTER'!$I:$I,"&lt;&gt;")&gt;0,"Current evidence","Missing / stale / mismatched"))</f>
        <v/>
      </c>
      <c r="I35" s="44" t="str"/>
      <c r="J35" s="44" t="str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D-03</t>
        </is>
      </c>
      <c r="B36" s="6" t="inlineStr">
        <is>
          <t>Art. 6(3)(a)</t>
        </is>
      </c>
      <c r="C36" s="6" t="inlineStr">
        <is>
          <t>Is it intended to perform a narrow procedural task?</t>
        </is>
      </c>
      <c r="D36" s="44" t="inlineStr">
        <is>
          <t>Needs assessment</t>
        </is>
      </c>
      <c r="E36" s="16">
        <f>IF(D36="Yes","Yes",IF(D36="No","No","Needs assessment"))</f>
        <v/>
      </c>
      <c r="F36" s="44" t="str"/>
      <c r="G36" s="44" t="str"/>
      <c r="H36" s="16">
        <f>IF(G36="","Missing evidence",IF(COUNTIFS('06_EVIDENCE_REGISTER'!$A:$A,G36,'06_EVIDENCE_REGISTER'!$B:$B,A36,'06_EVIDENCE_REGISTER'!$K:$K,"Current")-COUNTIFS('06_EVIDENCE_REGISTER'!$A:$A,G36,'06_EVIDENCE_REGISTER'!$B:$B,A36,'06_EVIDENCE_REGISTER'!$K:$K,"Current",'06_EVIDENCE_REGISTER'!$I:$I,"&lt;"&amp;TODAY(),'06_EVIDENCE_REGISTER'!$I:$I,"&lt;&gt;")&gt;0,"Current evidence","Missing / stale / mismatched"))</f>
        <v/>
      </c>
      <c r="I36" s="44" t="str"/>
      <c r="J36" s="44" t="str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D-04</t>
        </is>
      </c>
      <c r="B37" s="6" t="inlineStr">
        <is>
          <t>Art. 6(3)(b)</t>
        </is>
      </c>
      <c r="C37" s="6" t="inlineStr">
        <is>
          <t>Is it intended to improve the result of a previously completed human activity?</t>
        </is>
      </c>
      <c r="D37" s="44" t="inlineStr">
        <is>
          <t>Needs assessment</t>
        </is>
      </c>
      <c r="E37" s="16">
        <f>IF(D37="Yes","Yes",IF(D37="No","No","Needs assessment"))</f>
        <v/>
      </c>
      <c r="F37" s="44" t="str"/>
      <c r="G37" s="44" t="str"/>
      <c r="H37" s="16">
        <f>IF(G37="","Missing evidence",IF(COUNTIFS('06_EVIDENCE_REGISTER'!$A:$A,G37,'06_EVIDENCE_REGISTER'!$B:$B,A37,'06_EVIDENCE_REGISTER'!$K:$K,"Current")-COUNTIFS('06_EVIDENCE_REGISTER'!$A:$A,G37,'06_EVIDENCE_REGISTER'!$B:$B,A37,'06_EVIDENCE_REGISTER'!$K:$K,"Current",'06_EVIDENCE_REGISTER'!$I:$I,"&lt;"&amp;TODAY(),'06_EVIDENCE_REGISTER'!$I:$I,"&lt;&gt;")&gt;0,"Current evidence","Missing / stale / mismatched"))</f>
        <v/>
      </c>
      <c r="I37" s="44" t="str"/>
      <c r="J37" s="44" t="str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D-05</t>
        </is>
      </c>
      <c r="B38" s="6" t="inlineStr">
        <is>
          <t>Art. 6(3)(c)</t>
        </is>
      </c>
      <c r="C38" s="6" t="inlineStr">
        <is>
          <t>Does it detect decision patterns/deviations without replacing or influencing the completed human assessment, with proper human review?</t>
        </is>
      </c>
      <c r="D38" s="44" t="inlineStr">
        <is>
          <t>Needs assessment</t>
        </is>
      </c>
      <c r="E38" s="16">
        <f>IF(D38="Yes","Yes",IF(D38="No","No","Needs assessment"))</f>
        <v/>
      </c>
      <c r="F38" s="44" t="str"/>
      <c r="G38" s="44" t="str"/>
      <c r="H38" s="16">
        <f>IF(G38="","Missing evidence",IF(COUNTIFS('06_EVIDENCE_REGISTER'!$A:$A,G38,'06_EVIDENCE_REGISTER'!$B:$B,A38,'06_EVIDENCE_REGISTER'!$K:$K,"Current")-COUNTIFS('06_EVIDENCE_REGISTER'!$A:$A,G38,'06_EVIDENCE_REGISTER'!$B:$B,A38,'06_EVIDENCE_REGISTER'!$K:$K,"Current",'06_EVIDENCE_REGISTER'!$I:$I,"&lt;"&amp;TODAY(),'06_EVIDENCE_REGISTER'!$I:$I,"&lt;&gt;")&gt;0,"Current evidence","Missing / stale / mismatched"))</f>
        <v/>
      </c>
      <c r="I38" s="44" t="str"/>
      <c r="J38" s="44" t="str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D-06</t>
        </is>
      </c>
      <c r="B39" s="6" t="inlineStr">
        <is>
          <t>Art. 6(3)(d)</t>
        </is>
      </c>
      <c r="C39" s="6" t="inlineStr">
        <is>
          <t>Is it intended to perform a preparatory task to an Annex III assessment?</t>
        </is>
      </c>
      <c r="D39" s="44" t="inlineStr">
        <is>
          <t>Needs assessment</t>
        </is>
      </c>
      <c r="E39" s="16">
        <f>IF(D39="Yes","Yes",IF(D39="No","No","Needs assessment"))</f>
        <v/>
      </c>
      <c r="F39" s="44" t="str"/>
      <c r="G39" s="44" t="str"/>
      <c r="H39" s="16">
        <f>IF(G39="","Missing evidence",IF(COUNTIFS('06_EVIDENCE_REGISTER'!$A:$A,G39,'06_EVIDENCE_REGISTER'!$B:$B,A39,'06_EVIDENCE_REGISTER'!$K:$K,"Current")-COUNTIFS('06_EVIDENCE_REGISTER'!$A:$A,G39,'06_EVIDENCE_REGISTER'!$B:$B,A39,'06_EVIDENCE_REGISTER'!$K:$K,"Current",'06_EVIDENCE_REGISTER'!$I:$I,"&lt;"&amp;TODAY(),'06_EVIDENCE_REGISTER'!$I:$I,"&lt;&gt;")&gt;0,"Current evidence","Missing / stale / mismatched"))</f>
        <v/>
      </c>
      <c r="I39" s="44" t="str"/>
      <c r="J39" s="44" t="str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D-07</t>
        </is>
      </c>
      <c r="B40" s="6" t="inlineStr">
        <is>
          <t>Art. 6(3) final sentence</t>
        </is>
      </c>
      <c r="C40" s="6" t="inlineStr">
        <is>
          <t>Does the system perform profiling of natural persons? If yes, the derogation is unavailable.</t>
        </is>
      </c>
      <c r="D40" s="44" t="inlineStr">
        <is>
          <t>Needs assessment</t>
        </is>
      </c>
      <c r="E40" s="16">
        <f>IF(D40="Yes","Yes",IF(D40="No","No","Needs assessment"))</f>
        <v/>
      </c>
      <c r="F40" s="44" t="str"/>
      <c r="G40" s="44" t="str"/>
      <c r="H40" s="16">
        <f>IF(G40="","Missing evidence",IF(COUNTIFS('06_EVIDENCE_REGISTER'!$A:$A,G40,'06_EVIDENCE_REGISTER'!$B:$B,A40,'06_EVIDENCE_REGISTER'!$K:$K,"Current")-COUNTIFS('06_EVIDENCE_REGISTER'!$A:$A,G40,'06_EVIDENCE_REGISTER'!$B:$B,A40,'06_EVIDENCE_REGISTER'!$K:$K,"Current",'06_EVIDENCE_REGISTER'!$I:$I,"&lt;"&amp;TODAY(),'06_EVIDENCE_REGISTER'!$I:$I,"&lt;&gt;")&gt;0,"Current evidence","Missing / stale / mismatched"))</f>
        <v/>
      </c>
      <c r="I40" s="44" t="str"/>
      <c r="J40" s="44" t="str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 ht="23" customHeight="1" s="84">
      <c r="A43" s="33" t="inlineStr">
        <is>
          <t>CALCULATED ANNEX III OUTCOME</t>
        </is>
      </c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73">
        <f>IF(OR(COUNTBLANK(D5:D29)&gt;0,COUNTIF(D5:D29,"Needs assessment")&gt;0),"NEEDS ASSESSMENT — ANNEX III USE CASES UNRESOLVED",IF(COUNTIF(D5:D29,"Yes")=0,"ANNEX III HIGH-RISK ROUTE NOT ESTABLISHED",IF(OR(COUNTBLANK(D34:D40)&gt;0,COUNTIF(D34:D40,"Needs assessment")&gt;0),"NEEDS ASSESSMENT — ARTICLE 6(3) CONDITIONS UNRESOLVED",IF(D40="Yes","HIGH-RISK AI SYSTEM — ARTICLE 6(2) / ANNEX III (PROFILING)",IF(AND(D34="Yes",D35="Yes",OR(D36="Yes",D37="Yes",D38="Yes",D39="Yes")),"POTENTIAL NON-HIGH-RISK CLAIM — ARTICLE 6(3) DOCUMENTATION / ARTICLE 49(2) ROUTE","HIGH-RISK AI SYSTEM — ARTICLE 6(2) / ANNEX III")))))</f>
        <v/>
      </c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1" t="n"/>
      <c r="J45" s="1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1" t="n"/>
      <c r="J46" s="1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autoFilter ref="A4:J44"/>
  <mergeCells count="5">
    <mergeCell ref="A1:J1"/>
    <mergeCell ref="A32:J32"/>
    <mergeCell ref="A44:J47"/>
    <mergeCell ref="A43:J43"/>
    <mergeCell ref="A2:J2"/>
  </mergeCells>
  <conditionalFormatting sqref="A44:J47">
    <cfRule type="expression" priority="1" dxfId="2">
      <formula>LEFT(A44,9)="HIGH-RISK"</formula>
    </cfRule>
    <cfRule type="expression" priority="2" dxfId="5">
      <formula>LEFT(A44,9)="POTENTIAL"</formula>
    </cfRule>
    <cfRule type="expression" priority="3" dxfId="1">
      <formula>LEFT(A44,5)="NEEDS"</formula>
    </cfRule>
  </conditionalFormatting>
  <dataValidations count="2">
    <dataValidation sqref="D5:D29" showDropDown="0" showInputMessage="0" showErrorMessage="0" allowBlank="0" type="list">
      <formula1>"Yes,No,Needs assessment"</formula1>
    </dataValidation>
    <dataValidation sqref="D34:D40" showDropDown="0" showInputMessage="0" showErrorMessage="0" allowBlank="0" type="list">
      <formula1>"Yes,No,Needs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84" min="1" max="1"/>
    <col width="24" customWidth="1" style="84" min="2" max="2"/>
    <col width="29" customWidth="1" style="84" min="3" max="3"/>
    <col width="30" customWidth="1" style="84" min="4" max="4"/>
    <col width="46" customWidth="1" style="84" min="5" max="5"/>
    <col width="20" customWidth="1" style="84" min="6" max="6"/>
    <col width="22" customWidth="1" style="84" min="7" max="7"/>
    <col width="24" customWidth="1" style="84" min="8" max="8"/>
  </cols>
  <sheetData>
    <row r="1" ht="35" customHeight="1" s="84">
      <c r="A1" s="15" t="inlineStr">
        <is>
          <t>Classification Handoffs &amp; Reassessment Triggers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Classification determines the route. Downstream compliance execution belongs in the relevant dedicated AZComply package.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Handoff ID</t>
        </is>
      </c>
      <c r="B4" s="40" t="inlineStr">
        <is>
          <t>Trigger</t>
        </is>
      </c>
      <c r="C4" s="40" t="inlineStr">
        <is>
          <t>Current route</t>
        </is>
      </c>
      <c r="D4" s="40" t="inlineStr">
        <is>
          <t>Destination / action</t>
        </is>
      </c>
      <c r="E4" s="40" t="inlineStr">
        <is>
          <t>What must happen next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/ reference</t>
        </is>
      </c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HO-A5</t>
        </is>
      </c>
      <c r="B5" s="6" t="inlineStr">
        <is>
          <t>Potential Article 5 route</t>
        </is>
      </c>
      <c r="C5" s="16">
        <f>'01_SYSTEM_PROFILE'!B52</f>
        <v/>
      </c>
      <c r="D5" s="6" t="inlineStr">
        <is>
          <t>Article 5 Prohibited Practices Control Workbook</t>
        </is>
      </c>
      <c r="E5" s="6" t="inlineStr">
        <is>
          <t>Resolve the current 10-route Article 5 analysis, exceptions/safeguards and independent prohibited-practice review.</t>
        </is>
      </c>
      <c r="F5" s="44" t="str"/>
      <c r="G5" s="44" t="inlineStr">
        <is>
          <t>Not started</t>
        </is>
      </c>
      <c r="H5" s="44" t="str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HO-HRI</t>
        </is>
      </c>
      <c r="B6" s="6" t="inlineStr">
        <is>
          <t>Article 6(1) high-risk</t>
        </is>
      </c>
      <c r="C6" s="16">
        <f>'03_ANNEX_I_TESTS'!A13</f>
        <v/>
      </c>
      <c r="D6" s="6" t="inlineStr">
        <is>
          <t>Provider / product high-risk compliance package</t>
        </is>
      </c>
      <c r="E6" s="6" t="inlineStr">
        <is>
          <t>Apply Chapter III high-risk requirements and the applicable product conformity-assessment route from the binding date.</t>
        </is>
      </c>
      <c r="F6" s="44" t="str"/>
      <c r="G6" s="44" t="inlineStr">
        <is>
          <t>Not started</t>
        </is>
      </c>
      <c r="H6" s="44" t="str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HO-HRIII</t>
        </is>
      </c>
      <c r="B7" s="6" t="inlineStr">
        <is>
          <t>Article 6(2) high-risk</t>
        </is>
      </c>
      <c r="C7" s="16">
        <f>'04_ANNEX_III_TESTS'!A44</f>
        <v/>
      </c>
      <c r="D7" s="6" t="inlineStr">
        <is>
          <t>Provider / Deployer high-risk packages</t>
        </is>
      </c>
      <c r="E7" s="6" t="inlineStr">
        <is>
          <t>Route operator-specific obligations, including deployer Article 26/27 where applicable.</t>
        </is>
      </c>
      <c r="F7" s="44" t="str"/>
      <c r="G7" s="44" t="inlineStr">
        <is>
          <t>Not started</t>
        </is>
      </c>
      <c r="H7" s="44" t="str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HO-63</t>
        </is>
      </c>
      <c r="B8" s="6" t="inlineStr">
        <is>
          <t>Potential Article 6(3) claim</t>
        </is>
      </c>
      <c r="C8" s="16">
        <f>IF(LEFT('04_ANNEX_III_TESTS'!A44,9)="POTENTIAL","Required","Not triggered")</f>
        <v/>
      </c>
      <c r="D8" s="6" t="inlineStr">
        <is>
          <t>Provider classification dossier + Article 49(2) route</t>
        </is>
      </c>
      <c r="E8" s="6" t="inlineStr">
        <is>
          <t>Provider documents the Article 6(3) assessment before placement/putting into service and completes registration where required.</t>
        </is>
      </c>
      <c r="F8" s="44" t="str"/>
      <c r="G8" s="44" t="inlineStr">
        <is>
          <t>Not started</t>
        </is>
      </c>
      <c r="H8" s="44" t="str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HO-50</t>
        </is>
      </c>
      <c r="B9" s="6" t="inlineStr">
        <is>
          <t>Article 50 transparency</t>
        </is>
      </c>
      <c r="C9" s="16">
        <f>'01_SYSTEM_PROFILE'!B53</f>
        <v/>
      </c>
      <c r="D9" s="6" t="inlineStr">
        <is>
          <t>Article 50 Transparency Control Workbook</t>
        </is>
      </c>
      <c r="E9" s="6" t="inlineStr">
        <is>
          <t>Determine exact provider/deployer transparency duties, notices, marking tests and evidence.</t>
        </is>
      </c>
      <c r="F9" s="44" t="str"/>
      <c r="G9" s="44" t="inlineStr">
        <is>
          <t>Not started</t>
        </is>
      </c>
      <c r="H9" s="44" t="str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HO-GPAI</t>
        </is>
      </c>
      <c r="B10" s="6" t="inlineStr">
        <is>
          <t>GPAI model</t>
        </is>
      </c>
      <c r="C10" s="16">
        <f>'01_SYSTEM_PROFILE'!B51</f>
        <v/>
      </c>
      <c r="D10" s="6" t="inlineStr">
        <is>
          <t>GPAI model governance package</t>
        </is>
      </c>
      <c r="E10" s="6" t="inlineStr">
        <is>
          <t>Assess Chapter V provider duties; if systemic-risk indicators apply, run Article 51/55 route.</t>
        </is>
      </c>
      <c r="F10" s="44" t="str"/>
      <c r="G10" s="44" t="inlineStr">
        <is>
          <t>Not started</t>
        </is>
      </c>
      <c r="H10" s="44" t="str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HO-DEP</t>
        </is>
      </c>
      <c r="B11" s="6" t="inlineStr">
        <is>
          <t>Deployer role</t>
        </is>
      </c>
      <c r="C11" s="16">
        <f>'01_SYSTEM_PROFILE'!B54</f>
        <v/>
      </c>
      <c r="D11" s="6" t="inlineStr">
        <is>
          <t>Deployer Obligations Control Workbook</t>
        </is>
      </c>
      <c r="E11" s="6" t="inlineStr">
        <is>
          <t>If high-risk and acting as deployer, route to Article 26/27 operational controls.</t>
        </is>
      </c>
      <c r="F11" s="44" t="str"/>
      <c r="G11" s="44" t="inlineStr">
        <is>
          <t>Not started</t>
        </is>
      </c>
      <c r="H11" s="44" t="str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HO-REG</t>
        </is>
      </c>
      <c r="B12" s="6" t="inlineStr">
        <is>
          <t>EU database registration</t>
        </is>
      </c>
      <c r="C12" s="16">
        <f>'02_CLASSIFICATION_MATRIX'!D13</f>
        <v/>
      </c>
      <c r="D12" s="6" t="inlineStr">
        <is>
          <t>Article 49 registration assessment</t>
        </is>
      </c>
      <c r="E12" s="6" t="inlineStr">
        <is>
          <t>Determine whether the final route / Article 6(3) claim requires EU database registration and capture the identifier.</t>
        </is>
      </c>
      <c r="F12" s="44" t="str"/>
      <c r="G12" s="44" t="inlineStr">
        <is>
          <t>Not started</t>
        </is>
      </c>
      <c r="H12" s="44" t="str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HO-CHANGE</t>
        </is>
      </c>
      <c r="B13" s="6" t="inlineStr">
        <is>
          <t>Material change / role change</t>
        </is>
      </c>
      <c r="C13" s="16">
        <f>'01_SYSTEM_PROFILE'!B55</f>
        <v/>
      </c>
      <c r="D13" s="6" t="inlineStr">
        <is>
          <t>Classification reassessment</t>
        </is>
      </c>
      <c r="E13" s="6" t="inlineStr">
        <is>
          <t>Re-run classification when intended purpose, product integration, Annex III use, model, system design or operator role materially changes.</t>
        </is>
      </c>
      <c r="F13" s="44" t="str"/>
      <c r="G13" s="44" t="inlineStr">
        <is>
          <t>Not started</t>
        </is>
      </c>
      <c r="H13" s="44" t="str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autoFilter ref="A4:H13"/>
  <mergeCells count="2">
    <mergeCell ref="A2:H2"/>
    <mergeCell ref="A1:H1"/>
  </mergeCells>
  <dataValidations count="1">
    <dataValidation sqref="G5:G13" showDropDown="0" showInputMessage="0" showErrorMessage="0" allowBlank="0" type="list">
      <formula1>"Not started,Acknowledged,In progress,Complete,Not applicable,Needs legal review"</formula1>
    </dataValidation>
  </dataValidations>
  <pageMargins left="0.25" right="0.25" top="0.5" bottom="0.5" header="0.3" footer="0.3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84" min="1" max="1"/>
    <col width="20" customWidth="1" style="84" min="2" max="2"/>
    <col width="20" customWidth="1" style="84" min="3" max="3"/>
    <col width="40" customWidth="1" style="84" min="4" max="4"/>
    <col width="44" customWidth="1" style="84" min="5" max="5"/>
    <col width="16" customWidth="1" style="84" min="6" max="6"/>
    <col width="20" customWidth="1" style="84" min="7" max="7"/>
    <col width="16" customWidth="1" style="84" min="8" max="8"/>
    <col width="16" customWidth="1" style="84" min="9" max="9"/>
    <col width="20" customWidth="1" style="84" min="10" max="10"/>
    <col width="18" customWidth="1" style="84" min="11" max="11"/>
    <col width="22" customWidth="1" style="84" min="12" max="12"/>
    <col width="18" customWidth="1" style="84" min="13" max="13"/>
    <col width="25" customWidth="1" style="84" min="14" max="14"/>
  </cols>
  <sheetData>
    <row r="1" ht="35" customHeight="1" s="84">
      <c r="A1" s="15" t="inlineStr">
        <is>
          <t>Classification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Use exact Linked Item IDs from the decision matrix or classification tests. Store controlled pointers, not sensitive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EV-CLS-0001</t>
        </is>
      </c>
      <c r="B5" s="44" t="n"/>
      <c r="C5" s="44" t="n"/>
      <c r="D5" s="44" t="n"/>
      <c r="E5" s="44" t="n"/>
      <c r="F5" s="44" t="n"/>
      <c r="G5" s="44" t="n"/>
      <c r="H5" s="86" t="n"/>
      <c r="I5" s="86" t="n"/>
      <c r="J5" s="44" t="n"/>
      <c r="K5" s="44" t="n"/>
      <c r="L5" s="44" t="n"/>
      <c r="M5" s="44" t="n"/>
      <c r="N5" s="44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EV-CLS-0002</t>
        </is>
      </c>
      <c r="B6" s="44" t="n"/>
      <c r="C6" s="44" t="n"/>
      <c r="D6" s="44" t="n"/>
      <c r="E6" s="44" t="n"/>
      <c r="F6" s="44" t="n"/>
      <c r="G6" s="44" t="n"/>
      <c r="H6" s="86" t="n"/>
      <c r="I6" s="86" t="n"/>
      <c r="J6" s="44" t="n"/>
      <c r="K6" s="44" t="n"/>
      <c r="L6" s="44" t="n"/>
      <c r="M6" s="44" t="n"/>
      <c r="N6" s="44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EV-CLS-0003</t>
        </is>
      </c>
      <c r="B7" s="44" t="n"/>
      <c r="C7" s="44" t="n"/>
      <c r="D7" s="44" t="n"/>
      <c r="E7" s="44" t="n"/>
      <c r="F7" s="44" t="n"/>
      <c r="G7" s="44" t="n"/>
      <c r="H7" s="86" t="n"/>
      <c r="I7" s="86" t="n"/>
      <c r="J7" s="44" t="n"/>
      <c r="K7" s="44" t="n"/>
      <c r="L7" s="44" t="n"/>
      <c r="M7" s="44" t="n"/>
      <c r="N7" s="44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EV-CLS-0004</t>
        </is>
      </c>
      <c r="B8" s="44" t="n"/>
      <c r="C8" s="44" t="n"/>
      <c r="D8" s="44" t="n"/>
      <c r="E8" s="44" t="n"/>
      <c r="F8" s="44" t="n"/>
      <c r="G8" s="44" t="n"/>
      <c r="H8" s="86" t="n"/>
      <c r="I8" s="86" t="n"/>
      <c r="J8" s="44" t="n"/>
      <c r="K8" s="44" t="n"/>
      <c r="L8" s="44" t="n"/>
      <c r="M8" s="44" t="n"/>
      <c r="N8" s="44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EV-CLS-0005</t>
        </is>
      </c>
      <c r="B9" s="44" t="n"/>
      <c r="C9" s="44" t="n"/>
      <c r="D9" s="44" t="n"/>
      <c r="E9" s="44" t="n"/>
      <c r="F9" s="44" t="n"/>
      <c r="G9" s="44" t="n"/>
      <c r="H9" s="86" t="n"/>
      <c r="I9" s="86" t="n"/>
      <c r="J9" s="44" t="n"/>
      <c r="K9" s="44" t="n"/>
      <c r="L9" s="44" t="n"/>
      <c r="M9" s="44" t="n"/>
      <c r="N9" s="44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EV-CLS-0006</t>
        </is>
      </c>
      <c r="B10" s="44" t="n"/>
      <c r="C10" s="44" t="n"/>
      <c r="D10" s="44" t="n"/>
      <c r="E10" s="44" t="n"/>
      <c r="F10" s="44" t="n"/>
      <c r="G10" s="44" t="n"/>
      <c r="H10" s="86" t="n"/>
      <c r="I10" s="86" t="n"/>
      <c r="J10" s="44" t="n"/>
      <c r="K10" s="44" t="n"/>
      <c r="L10" s="44" t="n"/>
      <c r="M10" s="44" t="n"/>
      <c r="N10" s="44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EV-CLS-0007</t>
        </is>
      </c>
      <c r="B11" s="44" t="n"/>
      <c r="C11" s="44" t="n"/>
      <c r="D11" s="44" t="n"/>
      <c r="E11" s="44" t="n"/>
      <c r="F11" s="44" t="n"/>
      <c r="G11" s="44" t="n"/>
      <c r="H11" s="86" t="n"/>
      <c r="I11" s="86" t="n"/>
      <c r="J11" s="44" t="n"/>
      <c r="K11" s="44" t="n"/>
      <c r="L11" s="44" t="n"/>
      <c r="M11" s="44" t="n"/>
      <c r="N11" s="44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EV-CLS-0008</t>
        </is>
      </c>
      <c r="B12" s="44" t="n"/>
      <c r="C12" s="44" t="n"/>
      <c r="D12" s="44" t="n"/>
      <c r="E12" s="44" t="n"/>
      <c r="F12" s="44" t="n"/>
      <c r="G12" s="44" t="n"/>
      <c r="H12" s="86" t="n"/>
      <c r="I12" s="86" t="n"/>
      <c r="J12" s="44" t="n"/>
      <c r="K12" s="44" t="n"/>
      <c r="L12" s="44" t="n"/>
      <c r="M12" s="44" t="n"/>
      <c r="N12" s="44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EV-CLS-0009</t>
        </is>
      </c>
      <c r="B13" s="44" t="n"/>
      <c r="C13" s="44" t="n"/>
      <c r="D13" s="44" t="n"/>
      <c r="E13" s="44" t="n"/>
      <c r="F13" s="44" t="n"/>
      <c r="G13" s="44" t="n"/>
      <c r="H13" s="86" t="n"/>
      <c r="I13" s="86" t="n"/>
      <c r="J13" s="44" t="n"/>
      <c r="K13" s="44" t="n"/>
      <c r="L13" s="44" t="n"/>
      <c r="M13" s="44" t="n"/>
      <c r="N13" s="44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EV-CLS-0010</t>
        </is>
      </c>
      <c r="B14" s="44" t="n"/>
      <c r="C14" s="44" t="n"/>
      <c r="D14" s="44" t="n"/>
      <c r="E14" s="44" t="n"/>
      <c r="F14" s="44" t="n"/>
      <c r="G14" s="44" t="n"/>
      <c r="H14" s="86" t="n"/>
      <c r="I14" s="86" t="n"/>
      <c r="J14" s="44" t="n"/>
      <c r="K14" s="44" t="n"/>
      <c r="L14" s="44" t="n"/>
      <c r="M14" s="44" t="n"/>
      <c r="N14" s="44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EV-CLS-0011</t>
        </is>
      </c>
      <c r="B15" s="44" t="n"/>
      <c r="C15" s="44" t="n"/>
      <c r="D15" s="44" t="n"/>
      <c r="E15" s="44" t="n"/>
      <c r="F15" s="44" t="n"/>
      <c r="G15" s="44" t="n"/>
      <c r="H15" s="86" t="n"/>
      <c r="I15" s="86" t="n"/>
      <c r="J15" s="44" t="n"/>
      <c r="K15" s="44" t="n"/>
      <c r="L15" s="44" t="n"/>
      <c r="M15" s="44" t="n"/>
      <c r="N15" s="44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EV-CLS-0012</t>
        </is>
      </c>
      <c r="B16" s="44" t="n"/>
      <c r="C16" s="44" t="n"/>
      <c r="D16" s="44" t="n"/>
      <c r="E16" s="44" t="n"/>
      <c r="F16" s="44" t="n"/>
      <c r="G16" s="44" t="n"/>
      <c r="H16" s="86" t="n"/>
      <c r="I16" s="86" t="n"/>
      <c r="J16" s="44" t="n"/>
      <c r="K16" s="44" t="n"/>
      <c r="L16" s="44" t="n"/>
      <c r="M16" s="44" t="n"/>
      <c r="N16" s="44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EV-CLS-0013</t>
        </is>
      </c>
      <c r="B17" s="44" t="n"/>
      <c r="C17" s="44" t="n"/>
      <c r="D17" s="44" t="n"/>
      <c r="E17" s="44" t="n"/>
      <c r="F17" s="44" t="n"/>
      <c r="G17" s="44" t="n"/>
      <c r="H17" s="86" t="n"/>
      <c r="I17" s="86" t="n"/>
      <c r="J17" s="44" t="n"/>
      <c r="K17" s="44" t="n"/>
      <c r="L17" s="44" t="n"/>
      <c r="M17" s="44" t="n"/>
      <c r="N17" s="44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EV-CLS-0014</t>
        </is>
      </c>
      <c r="B18" s="44" t="n"/>
      <c r="C18" s="44" t="n"/>
      <c r="D18" s="44" t="n"/>
      <c r="E18" s="44" t="n"/>
      <c r="F18" s="44" t="n"/>
      <c r="G18" s="44" t="n"/>
      <c r="H18" s="86" t="n"/>
      <c r="I18" s="86" t="n"/>
      <c r="J18" s="44" t="n"/>
      <c r="K18" s="44" t="n"/>
      <c r="L18" s="44" t="n"/>
      <c r="M18" s="44" t="n"/>
      <c r="N18" s="44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EV-CLS-0015</t>
        </is>
      </c>
      <c r="B19" s="44" t="n"/>
      <c r="C19" s="44" t="n"/>
      <c r="D19" s="44" t="n"/>
      <c r="E19" s="44" t="n"/>
      <c r="F19" s="44" t="n"/>
      <c r="G19" s="44" t="n"/>
      <c r="H19" s="86" t="n"/>
      <c r="I19" s="86" t="n"/>
      <c r="J19" s="44" t="n"/>
      <c r="K19" s="44" t="n"/>
      <c r="L19" s="44" t="n"/>
      <c r="M19" s="44" t="n"/>
      <c r="N19" s="44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EV-CLS-0016</t>
        </is>
      </c>
      <c r="B20" s="44" t="n"/>
      <c r="C20" s="44" t="n"/>
      <c r="D20" s="44" t="n"/>
      <c r="E20" s="44" t="n"/>
      <c r="F20" s="44" t="n"/>
      <c r="G20" s="44" t="n"/>
      <c r="H20" s="86" t="n"/>
      <c r="I20" s="86" t="n"/>
      <c r="J20" s="44" t="n"/>
      <c r="K20" s="44" t="n"/>
      <c r="L20" s="44" t="n"/>
      <c r="M20" s="44" t="n"/>
      <c r="N20" s="44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EV-CLS-0017</t>
        </is>
      </c>
      <c r="B21" s="44" t="n"/>
      <c r="C21" s="44" t="n"/>
      <c r="D21" s="44" t="n"/>
      <c r="E21" s="44" t="n"/>
      <c r="F21" s="44" t="n"/>
      <c r="G21" s="44" t="n"/>
      <c r="H21" s="86" t="n"/>
      <c r="I21" s="86" t="n"/>
      <c r="J21" s="44" t="n"/>
      <c r="K21" s="44" t="n"/>
      <c r="L21" s="44" t="n"/>
      <c r="M21" s="44" t="n"/>
      <c r="N21" s="44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EV-CLS-0018</t>
        </is>
      </c>
      <c r="B22" s="44" t="n"/>
      <c r="C22" s="44" t="n"/>
      <c r="D22" s="44" t="n"/>
      <c r="E22" s="44" t="n"/>
      <c r="F22" s="44" t="n"/>
      <c r="G22" s="44" t="n"/>
      <c r="H22" s="86" t="n"/>
      <c r="I22" s="86" t="n"/>
      <c r="J22" s="44" t="n"/>
      <c r="K22" s="44" t="n"/>
      <c r="L22" s="44" t="n"/>
      <c r="M22" s="44" t="n"/>
      <c r="N22" s="44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EV-CLS-0019</t>
        </is>
      </c>
      <c r="B23" s="44" t="n"/>
      <c r="C23" s="44" t="n"/>
      <c r="D23" s="44" t="n"/>
      <c r="E23" s="44" t="n"/>
      <c r="F23" s="44" t="n"/>
      <c r="G23" s="44" t="n"/>
      <c r="H23" s="86" t="n"/>
      <c r="I23" s="86" t="n"/>
      <c r="J23" s="44" t="n"/>
      <c r="K23" s="44" t="n"/>
      <c r="L23" s="44" t="n"/>
      <c r="M23" s="44" t="n"/>
      <c r="N23" s="44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EV-CLS-0020</t>
        </is>
      </c>
      <c r="B24" s="44" t="n"/>
      <c r="C24" s="44" t="n"/>
      <c r="D24" s="44" t="n"/>
      <c r="E24" s="44" t="n"/>
      <c r="F24" s="44" t="n"/>
      <c r="G24" s="44" t="n"/>
      <c r="H24" s="86" t="n"/>
      <c r="I24" s="86" t="n"/>
      <c r="J24" s="44" t="n"/>
      <c r="K24" s="44" t="n"/>
      <c r="L24" s="44" t="n"/>
      <c r="M24" s="44" t="n"/>
      <c r="N24" s="44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EV-CLS-0021</t>
        </is>
      </c>
      <c r="B25" s="44" t="n"/>
      <c r="C25" s="44" t="n"/>
      <c r="D25" s="44" t="n"/>
      <c r="E25" s="44" t="n"/>
      <c r="F25" s="44" t="n"/>
      <c r="G25" s="44" t="n"/>
      <c r="H25" s="86" t="n"/>
      <c r="I25" s="86" t="n"/>
      <c r="J25" s="44" t="n"/>
      <c r="K25" s="44" t="n"/>
      <c r="L25" s="44" t="n"/>
      <c r="M25" s="44" t="n"/>
      <c r="N25" s="44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EV-CLS-0022</t>
        </is>
      </c>
      <c r="B26" s="44" t="n"/>
      <c r="C26" s="44" t="n"/>
      <c r="D26" s="44" t="n"/>
      <c r="E26" s="44" t="n"/>
      <c r="F26" s="44" t="n"/>
      <c r="G26" s="44" t="n"/>
      <c r="H26" s="86" t="n"/>
      <c r="I26" s="86" t="n"/>
      <c r="J26" s="44" t="n"/>
      <c r="K26" s="44" t="n"/>
      <c r="L26" s="44" t="n"/>
      <c r="M26" s="44" t="n"/>
      <c r="N26" s="44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EV-CLS-0023</t>
        </is>
      </c>
      <c r="B27" s="44" t="n"/>
      <c r="C27" s="44" t="n"/>
      <c r="D27" s="44" t="n"/>
      <c r="E27" s="44" t="n"/>
      <c r="F27" s="44" t="n"/>
      <c r="G27" s="44" t="n"/>
      <c r="H27" s="86" t="n"/>
      <c r="I27" s="86" t="n"/>
      <c r="J27" s="44" t="n"/>
      <c r="K27" s="44" t="n"/>
      <c r="L27" s="44" t="n"/>
      <c r="M27" s="44" t="n"/>
      <c r="N27" s="44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EV-CLS-0024</t>
        </is>
      </c>
      <c r="B28" s="44" t="n"/>
      <c r="C28" s="44" t="n"/>
      <c r="D28" s="44" t="n"/>
      <c r="E28" s="44" t="n"/>
      <c r="F28" s="44" t="n"/>
      <c r="G28" s="44" t="n"/>
      <c r="H28" s="86" t="n"/>
      <c r="I28" s="86" t="n"/>
      <c r="J28" s="44" t="n"/>
      <c r="K28" s="44" t="n"/>
      <c r="L28" s="44" t="n"/>
      <c r="M28" s="44" t="n"/>
      <c r="N28" s="44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EV-CLS-0025</t>
        </is>
      </c>
      <c r="B29" s="44" t="n"/>
      <c r="C29" s="44" t="n"/>
      <c r="D29" s="44" t="n"/>
      <c r="E29" s="44" t="n"/>
      <c r="F29" s="44" t="n"/>
      <c r="G29" s="44" t="n"/>
      <c r="H29" s="86" t="n"/>
      <c r="I29" s="86" t="n"/>
      <c r="J29" s="44" t="n"/>
      <c r="K29" s="44" t="n"/>
      <c r="L29" s="44" t="n"/>
      <c r="M29" s="44" t="n"/>
      <c r="N29" s="44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EV-CLS-0026</t>
        </is>
      </c>
      <c r="B30" s="44" t="n"/>
      <c r="C30" s="44" t="n"/>
      <c r="D30" s="44" t="n"/>
      <c r="E30" s="44" t="n"/>
      <c r="F30" s="44" t="n"/>
      <c r="G30" s="44" t="n"/>
      <c r="H30" s="86" t="n"/>
      <c r="I30" s="86" t="n"/>
      <c r="J30" s="44" t="n"/>
      <c r="K30" s="44" t="n"/>
      <c r="L30" s="44" t="n"/>
      <c r="M30" s="44" t="n"/>
      <c r="N30" s="44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EV-CLS-0027</t>
        </is>
      </c>
      <c r="B31" s="44" t="n"/>
      <c r="C31" s="44" t="n"/>
      <c r="D31" s="44" t="n"/>
      <c r="E31" s="44" t="n"/>
      <c r="F31" s="44" t="n"/>
      <c r="G31" s="44" t="n"/>
      <c r="H31" s="86" t="n"/>
      <c r="I31" s="86" t="n"/>
      <c r="J31" s="44" t="n"/>
      <c r="K31" s="44" t="n"/>
      <c r="L31" s="44" t="n"/>
      <c r="M31" s="44" t="n"/>
      <c r="N31" s="44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EV-CLS-0028</t>
        </is>
      </c>
      <c r="B32" s="44" t="n"/>
      <c r="C32" s="44" t="n"/>
      <c r="D32" s="44" t="n"/>
      <c r="E32" s="44" t="n"/>
      <c r="F32" s="44" t="n"/>
      <c r="G32" s="44" t="n"/>
      <c r="H32" s="86" t="n"/>
      <c r="I32" s="86" t="n"/>
      <c r="J32" s="44" t="n"/>
      <c r="K32" s="44" t="n"/>
      <c r="L32" s="44" t="n"/>
      <c r="M32" s="44" t="n"/>
      <c r="N32" s="44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EV-CLS-0029</t>
        </is>
      </c>
      <c r="B33" s="44" t="n"/>
      <c r="C33" s="44" t="n"/>
      <c r="D33" s="44" t="n"/>
      <c r="E33" s="44" t="n"/>
      <c r="F33" s="44" t="n"/>
      <c r="G33" s="44" t="n"/>
      <c r="H33" s="86" t="n"/>
      <c r="I33" s="86" t="n"/>
      <c r="J33" s="44" t="n"/>
      <c r="K33" s="44" t="n"/>
      <c r="L33" s="44" t="n"/>
      <c r="M33" s="44" t="n"/>
      <c r="N33" s="44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EV-CLS-0030</t>
        </is>
      </c>
      <c r="B34" s="44" t="n"/>
      <c r="C34" s="44" t="n"/>
      <c r="D34" s="44" t="n"/>
      <c r="E34" s="44" t="n"/>
      <c r="F34" s="44" t="n"/>
      <c r="G34" s="44" t="n"/>
      <c r="H34" s="86" t="n"/>
      <c r="I34" s="86" t="n"/>
      <c r="J34" s="44" t="n"/>
      <c r="K34" s="44" t="n"/>
      <c r="L34" s="44" t="n"/>
      <c r="M34" s="44" t="n"/>
      <c r="N34" s="44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EV-CLS-0031</t>
        </is>
      </c>
      <c r="B35" s="44" t="n"/>
      <c r="C35" s="44" t="n"/>
      <c r="D35" s="44" t="n"/>
      <c r="E35" s="44" t="n"/>
      <c r="F35" s="44" t="n"/>
      <c r="G35" s="44" t="n"/>
      <c r="H35" s="86" t="n"/>
      <c r="I35" s="86" t="n"/>
      <c r="J35" s="44" t="n"/>
      <c r="K35" s="44" t="n"/>
      <c r="L35" s="44" t="n"/>
      <c r="M35" s="44" t="n"/>
      <c r="N35" s="44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EV-CLS-0032</t>
        </is>
      </c>
      <c r="B36" s="44" t="n"/>
      <c r="C36" s="44" t="n"/>
      <c r="D36" s="44" t="n"/>
      <c r="E36" s="44" t="n"/>
      <c r="F36" s="44" t="n"/>
      <c r="G36" s="44" t="n"/>
      <c r="H36" s="86" t="n"/>
      <c r="I36" s="86" t="n"/>
      <c r="J36" s="44" t="n"/>
      <c r="K36" s="44" t="n"/>
      <c r="L36" s="44" t="n"/>
      <c r="M36" s="44" t="n"/>
      <c r="N36" s="44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EV-CLS-0033</t>
        </is>
      </c>
      <c r="B37" s="44" t="n"/>
      <c r="C37" s="44" t="n"/>
      <c r="D37" s="44" t="n"/>
      <c r="E37" s="44" t="n"/>
      <c r="F37" s="44" t="n"/>
      <c r="G37" s="44" t="n"/>
      <c r="H37" s="86" t="n"/>
      <c r="I37" s="86" t="n"/>
      <c r="J37" s="44" t="n"/>
      <c r="K37" s="44" t="n"/>
      <c r="L37" s="44" t="n"/>
      <c r="M37" s="44" t="n"/>
      <c r="N37" s="44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EV-CLS-0034</t>
        </is>
      </c>
      <c r="B38" s="44" t="n"/>
      <c r="C38" s="44" t="n"/>
      <c r="D38" s="44" t="n"/>
      <c r="E38" s="44" t="n"/>
      <c r="F38" s="44" t="n"/>
      <c r="G38" s="44" t="n"/>
      <c r="H38" s="86" t="n"/>
      <c r="I38" s="86" t="n"/>
      <c r="J38" s="44" t="n"/>
      <c r="K38" s="44" t="n"/>
      <c r="L38" s="44" t="n"/>
      <c r="M38" s="44" t="n"/>
      <c r="N38" s="44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EV-CLS-0035</t>
        </is>
      </c>
      <c r="B39" s="44" t="n"/>
      <c r="C39" s="44" t="n"/>
      <c r="D39" s="44" t="n"/>
      <c r="E39" s="44" t="n"/>
      <c r="F39" s="44" t="n"/>
      <c r="G39" s="44" t="n"/>
      <c r="H39" s="86" t="n"/>
      <c r="I39" s="86" t="n"/>
      <c r="J39" s="44" t="n"/>
      <c r="K39" s="44" t="n"/>
      <c r="L39" s="44" t="n"/>
      <c r="M39" s="44" t="n"/>
      <c r="N39" s="44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EV-CLS-0036</t>
        </is>
      </c>
      <c r="B40" s="44" t="n"/>
      <c r="C40" s="44" t="n"/>
      <c r="D40" s="44" t="n"/>
      <c r="E40" s="44" t="n"/>
      <c r="F40" s="44" t="n"/>
      <c r="G40" s="44" t="n"/>
      <c r="H40" s="86" t="n"/>
      <c r="I40" s="86" t="n"/>
      <c r="J40" s="44" t="n"/>
      <c r="K40" s="44" t="n"/>
      <c r="L40" s="44" t="n"/>
      <c r="M40" s="44" t="n"/>
      <c r="N40" s="44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EV-CLS-0037</t>
        </is>
      </c>
      <c r="B41" s="44" t="n"/>
      <c r="C41" s="44" t="n"/>
      <c r="D41" s="44" t="n"/>
      <c r="E41" s="44" t="n"/>
      <c r="F41" s="44" t="n"/>
      <c r="G41" s="44" t="n"/>
      <c r="H41" s="86" t="n"/>
      <c r="I41" s="86" t="n"/>
      <c r="J41" s="44" t="n"/>
      <c r="K41" s="44" t="n"/>
      <c r="L41" s="44" t="n"/>
      <c r="M41" s="44" t="n"/>
      <c r="N41" s="44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EV-CLS-0038</t>
        </is>
      </c>
      <c r="B42" s="44" t="n"/>
      <c r="C42" s="44" t="n"/>
      <c r="D42" s="44" t="n"/>
      <c r="E42" s="44" t="n"/>
      <c r="F42" s="44" t="n"/>
      <c r="G42" s="44" t="n"/>
      <c r="H42" s="86" t="n"/>
      <c r="I42" s="86" t="n"/>
      <c r="J42" s="44" t="n"/>
      <c r="K42" s="44" t="n"/>
      <c r="L42" s="44" t="n"/>
      <c r="M42" s="44" t="n"/>
      <c r="N42" s="44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EV-CLS-0039</t>
        </is>
      </c>
      <c r="B43" s="44" t="n"/>
      <c r="C43" s="44" t="n"/>
      <c r="D43" s="44" t="n"/>
      <c r="E43" s="44" t="n"/>
      <c r="F43" s="44" t="n"/>
      <c r="G43" s="44" t="n"/>
      <c r="H43" s="86" t="n"/>
      <c r="I43" s="86" t="n"/>
      <c r="J43" s="44" t="n"/>
      <c r="K43" s="44" t="n"/>
      <c r="L43" s="44" t="n"/>
      <c r="M43" s="44" t="n"/>
      <c r="N43" s="44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EV-CLS-0040</t>
        </is>
      </c>
      <c r="B44" s="44" t="n"/>
      <c r="C44" s="44" t="n"/>
      <c r="D44" s="44" t="n"/>
      <c r="E44" s="44" t="n"/>
      <c r="F44" s="44" t="n"/>
      <c r="G44" s="44" t="n"/>
      <c r="H44" s="86" t="n"/>
      <c r="I44" s="86" t="n"/>
      <c r="J44" s="44" t="n"/>
      <c r="K44" s="44" t="n"/>
      <c r="L44" s="44" t="n"/>
      <c r="M44" s="44" t="n"/>
      <c r="N44" s="44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EV-CLS-0041</t>
        </is>
      </c>
      <c r="B45" s="44" t="n"/>
      <c r="C45" s="44" t="n"/>
      <c r="D45" s="44" t="n"/>
      <c r="E45" s="44" t="n"/>
      <c r="F45" s="44" t="n"/>
      <c r="G45" s="44" t="n"/>
      <c r="H45" s="86" t="n"/>
      <c r="I45" s="86" t="n"/>
      <c r="J45" s="44" t="n"/>
      <c r="K45" s="44" t="n"/>
      <c r="L45" s="44" t="n"/>
      <c r="M45" s="44" t="n"/>
      <c r="N45" s="44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EV-CLS-0042</t>
        </is>
      </c>
      <c r="B46" s="44" t="n"/>
      <c r="C46" s="44" t="n"/>
      <c r="D46" s="44" t="n"/>
      <c r="E46" s="44" t="n"/>
      <c r="F46" s="44" t="n"/>
      <c r="G46" s="44" t="n"/>
      <c r="H46" s="86" t="n"/>
      <c r="I46" s="86" t="n"/>
      <c r="J46" s="44" t="n"/>
      <c r="K46" s="44" t="n"/>
      <c r="L46" s="44" t="n"/>
      <c r="M46" s="44" t="n"/>
      <c r="N46" s="44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EV-CLS-0043</t>
        </is>
      </c>
      <c r="B47" s="44" t="n"/>
      <c r="C47" s="44" t="n"/>
      <c r="D47" s="44" t="n"/>
      <c r="E47" s="44" t="n"/>
      <c r="F47" s="44" t="n"/>
      <c r="G47" s="44" t="n"/>
      <c r="H47" s="86" t="n"/>
      <c r="I47" s="86" t="n"/>
      <c r="J47" s="44" t="n"/>
      <c r="K47" s="44" t="n"/>
      <c r="L47" s="44" t="n"/>
      <c r="M47" s="44" t="n"/>
      <c r="N47" s="44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EV-CLS-0044</t>
        </is>
      </c>
      <c r="B48" s="44" t="n"/>
      <c r="C48" s="44" t="n"/>
      <c r="D48" s="44" t="n"/>
      <c r="E48" s="44" t="n"/>
      <c r="F48" s="44" t="n"/>
      <c r="G48" s="44" t="n"/>
      <c r="H48" s="86" t="n"/>
      <c r="I48" s="86" t="n"/>
      <c r="J48" s="44" t="n"/>
      <c r="K48" s="44" t="n"/>
      <c r="L48" s="44" t="n"/>
      <c r="M48" s="44" t="n"/>
      <c r="N48" s="44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EV-CLS-0045</t>
        </is>
      </c>
      <c r="B49" s="44" t="n"/>
      <c r="C49" s="44" t="n"/>
      <c r="D49" s="44" t="n"/>
      <c r="E49" s="44" t="n"/>
      <c r="F49" s="44" t="n"/>
      <c r="G49" s="44" t="n"/>
      <c r="H49" s="86" t="n"/>
      <c r="I49" s="86" t="n"/>
      <c r="J49" s="44" t="n"/>
      <c r="K49" s="44" t="n"/>
      <c r="L49" s="44" t="n"/>
      <c r="M49" s="44" t="n"/>
      <c r="N49" s="44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EV-CLS-0046</t>
        </is>
      </c>
      <c r="B50" s="44" t="n"/>
      <c r="C50" s="44" t="n"/>
      <c r="D50" s="44" t="n"/>
      <c r="E50" s="44" t="n"/>
      <c r="F50" s="44" t="n"/>
      <c r="G50" s="44" t="n"/>
      <c r="H50" s="86" t="n"/>
      <c r="I50" s="86" t="n"/>
      <c r="J50" s="44" t="n"/>
      <c r="K50" s="44" t="n"/>
      <c r="L50" s="44" t="n"/>
      <c r="M50" s="44" t="n"/>
      <c r="N50" s="44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EV-CLS-0047</t>
        </is>
      </c>
      <c r="B51" s="44" t="n"/>
      <c r="C51" s="44" t="n"/>
      <c r="D51" s="44" t="n"/>
      <c r="E51" s="44" t="n"/>
      <c r="F51" s="44" t="n"/>
      <c r="G51" s="44" t="n"/>
      <c r="H51" s="86" t="n"/>
      <c r="I51" s="86" t="n"/>
      <c r="J51" s="44" t="n"/>
      <c r="K51" s="44" t="n"/>
      <c r="L51" s="44" t="n"/>
      <c r="M51" s="44" t="n"/>
      <c r="N51" s="44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EV-CLS-0048</t>
        </is>
      </c>
      <c r="B52" s="44" t="n"/>
      <c r="C52" s="44" t="n"/>
      <c r="D52" s="44" t="n"/>
      <c r="E52" s="44" t="n"/>
      <c r="F52" s="44" t="n"/>
      <c r="G52" s="44" t="n"/>
      <c r="H52" s="86" t="n"/>
      <c r="I52" s="86" t="n"/>
      <c r="J52" s="44" t="n"/>
      <c r="K52" s="44" t="n"/>
      <c r="L52" s="44" t="n"/>
      <c r="M52" s="44" t="n"/>
      <c r="N52" s="44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EV-CLS-0049</t>
        </is>
      </c>
      <c r="B53" s="44" t="n"/>
      <c r="C53" s="44" t="n"/>
      <c r="D53" s="44" t="n"/>
      <c r="E53" s="44" t="n"/>
      <c r="F53" s="44" t="n"/>
      <c r="G53" s="44" t="n"/>
      <c r="H53" s="86" t="n"/>
      <c r="I53" s="86" t="n"/>
      <c r="J53" s="44" t="n"/>
      <c r="K53" s="44" t="n"/>
      <c r="L53" s="44" t="n"/>
      <c r="M53" s="44" t="n"/>
      <c r="N53" s="44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EV-CLS-0050</t>
        </is>
      </c>
      <c r="B54" s="44" t="n"/>
      <c r="C54" s="44" t="n"/>
      <c r="D54" s="44" t="n"/>
      <c r="E54" s="44" t="n"/>
      <c r="F54" s="44" t="n"/>
      <c r="G54" s="44" t="n"/>
      <c r="H54" s="86" t="n"/>
      <c r="I54" s="86" t="n"/>
      <c r="J54" s="44" t="n"/>
      <c r="K54" s="44" t="n"/>
      <c r="L54" s="44" t="n"/>
      <c r="M54" s="44" t="n"/>
      <c r="N54" s="44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EV-CLS-0051</t>
        </is>
      </c>
      <c r="B55" s="44" t="n"/>
      <c r="C55" s="44" t="n"/>
      <c r="D55" s="44" t="n"/>
      <c r="E55" s="44" t="n"/>
      <c r="F55" s="44" t="n"/>
      <c r="G55" s="44" t="n"/>
      <c r="H55" s="86" t="n"/>
      <c r="I55" s="86" t="n"/>
      <c r="J55" s="44" t="n"/>
      <c r="K55" s="44" t="n"/>
      <c r="L55" s="44" t="n"/>
      <c r="M55" s="44" t="n"/>
      <c r="N55" s="44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EV-CLS-0052</t>
        </is>
      </c>
      <c r="B56" s="44" t="n"/>
      <c r="C56" s="44" t="n"/>
      <c r="D56" s="44" t="n"/>
      <c r="E56" s="44" t="n"/>
      <c r="F56" s="44" t="n"/>
      <c r="G56" s="44" t="n"/>
      <c r="H56" s="86" t="n"/>
      <c r="I56" s="86" t="n"/>
      <c r="J56" s="44" t="n"/>
      <c r="K56" s="44" t="n"/>
      <c r="L56" s="44" t="n"/>
      <c r="M56" s="44" t="n"/>
      <c r="N56" s="44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EV-CLS-0053</t>
        </is>
      </c>
      <c r="B57" s="44" t="n"/>
      <c r="C57" s="44" t="n"/>
      <c r="D57" s="44" t="n"/>
      <c r="E57" s="44" t="n"/>
      <c r="F57" s="44" t="n"/>
      <c r="G57" s="44" t="n"/>
      <c r="H57" s="86" t="n"/>
      <c r="I57" s="86" t="n"/>
      <c r="J57" s="44" t="n"/>
      <c r="K57" s="44" t="n"/>
      <c r="L57" s="44" t="n"/>
      <c r="M57" s="44" t="n"/>
      <c r="N57" s="44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EV-CLS-0054</t>
        </is>
      </c>
      <c r="B58" s="44" t="n"/>
      <c r="C58" s="44" t="n"/>
      <c r="D58" s="44" t="n"/>
      <c r="E58" s="44" t="n"/>
      <c r="F58" s="44" t="n"/>
      <c r="G58" s="44" t="n"/>
      <c r="H58" s="86" t="n"/>
      <c r="I58" s="86" t="n"/>
      <c r="J58" s="44" t="n"/>
      <c r="K58" s="44" t="n"/>
      <c r="L58" s="44" t="n"/>
      <c r="M58" s="44" t="n"/>
      <c r="N58" s="44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EV-CLS-0055</t>
        </is>
      </c>
      <c r="B59" s="44" t="n"/>
      <c r="C59" s="44" t="n"/>
      <c r="D59" s="44" t="n"/>
      <c r="E59" s="44" t="n"/>
      <c r="F59" s="44" t="n"/>
      <c r="G59" s="44" t="n"/>
      <c r="H59" s="86" t="n"/>
      <c r="I59" s="86" t="n"/>
      <c r="J59" s="44" t="n"/>
      <c r="K59" s="44" t="n"/>
      <c r="L59" s="44" t="n"/>
      <c r="M59" s="44" t="n"/>
      <c r="N59" s="44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EV-CLS-0056</t>
        </is>
      </c>
      <c r="B60" s="44" t="n"/>
      <c r="C60" s="44" t="n"/>
      <c r="D60" s="44" t="n"/>
      <c r="E60" s="44" t="n"/>
      <c r="F60" s="44" t="n"/>
      <c r="G60" s="44" t="n"/>
      <c r="H60" s="86" t="n"/>
      <c r="I60" s="86" t="n"/>
      <c r="J60" s="44" t="n"/>
      <c r="K60" s="44" t="n"/>
      <c r="L60" s="44" t="n"/>
      <c r="M60" s="44" t="n"/>
      <c r="N60" s="44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EV-CLS-0057</t>
        </is>
      </c>
      <c r="B61" s="44" t="n"/>
      <c r="C61" s="44" t="n"/>
      <c r="D61" s="44" t="n"/>
      <c r="E61" s="44" t="n"/>
      <c r="F61" s="44" t="n"/>
      <c r="G61" s="44" t="n"/>
      <c r="H61" s="86" t="n"/>
      <c r="I61" s="86" t="n"/>
      <c r="J61" s="44" t="n"/>
      <c r="K61" s="44" t="n"/>
      <c r="L61" s="44" t="n"/>
      <c r="M61" s="44" t="n"/>
      <c r="N61" s="44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EV-CLS-0058</t>
        </is>
      </c>
      <c r="B62" s="44" t="n"/>
      <c r="C62" s="44" t="n"/>
      <c r="D62" s="44" t="n"/>
      <c r="E62" s="44" t="n"/>
      <c r="F62" s="44" t="n"/>
      <c r="G62" s="44" t="n"/>
      <c r="H62" s="86" t="n"/>
      <c r="I62" s="86" t="n"/>
      <c r="J62" s="44" t="n"/>
      <c r="K62" s="44" t="n"/>
      <c r="L62" s="44" t="n"/>
      <c r="M62" s="44" t="n"/>
      <c r="N62" s="44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EV-CLS-0059</t>
        </is>
      </c>
      <c r="B63" s="44" t="n"/>
      <c r="C63" s="44" t="n"/>
      <c r="D63" s="44" t="n"/>
      <c r="E63" s="44" t="n"/>
      <c r="F63" s="44" t="n"/>
      <c r="G63" s="44" t="n"/>
      <c r="H63" s="86" t="n"/>
      <c r="I63" s="86" t="n"/>
      <c r="J63" s="44" t="n"/>
      <c r="K63" s="44" t="n"/>
      <c r="L63" s="44" t="n"/>
      <c r="M63" s="44" t="n"/>
      <c r="N63" s="44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EV-CLS-0060</t>
        </is>
      </c>
      <c r="B64" s="44" t="n"/>
      <c r="C64" s="44" t="n"/>
      <c r="D64" s="44" t="n"/>
      <c r="E64" s="44" t="n"/>
      <c r="F64" s="44" t="n"/>
      <c r="G64" s="44" t="n"/>
      <c r="H64" s="86" t="n"/>
      <c r="I64" s="86" t="n"/>
      <c r="J64" s="44" t="n"/>
      <c r="K64" s="44" t="n"/>
      <c r="L64" s="44" t="n"/>
      <c r="M64" s="44" t="n"/>
      <c r="N64" s="44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EV-CLS-0061</t>
        </is>
      </c>
      <c r="B65" s="44" t="n"/>
      <c r="C65" s="44" t="n"/>
      <c r="D65" s="44" t="n"/>
      <c r="E65" s="44" t="n"/>
      <c r="F65" s="44" t="n"/>
      <c r="G65" s="44" t="n"/>
      <c r="H65" s="86" t="n"/>
      <c r="I65" s="86" t="n"/>
      <c r="J65" s="44" t="n"/>
      <c r="K65" s="44" t="n"/>
      <c r="L65" s="44" t="n"/>
      <c r="M65" s="44" t="n"/>
      <c r="N65" s="44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EV-CLS-0062</t>
        </is>
      </c>
      <c r="B66" s="44" t="n"/>
      <c r="C66" s="44" t="n"/>
      <c r="D66" s="44" t="n"/>
      <c r="E66" s="44" t="n"/>
      <c r="F66" s="44" t="n"/>
      <c r="G66" s="44" t="n"/>
      <c r="H66" s="86" t="n"/>
      <c r="I66" s="86" t="n"/>
      <c r="J66" s="44" t="n"/>
      <c r="K66" s="44" t="n"/>
      <c r="L66" s="44" t="n"/>
      <c r="M66" s="44" t="n"/>
      <c r="N66" s="44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EV-CLS-0063</t>
        </is>
      </c>
      <c r="B67" s="44" t="n"/>
      <c r="C67" s="44" t="n"/>
      <c r="D67" s="44" t="n"/>
      <c r="E67" s="44" t="n"/>
      <c r="F67" s="44" t="n"/>
      <c r="G67" s="44" t="n"/>
      <c r="H67" s="86" t="n"/>
      <c r="I67" s="86" t="n"/>
      <c r="J67" s="44" t="n"/>
      <c r="K67" s="44" t="n"/>
      <c r="L67" s="44" t="n"/>
      <c r="M67" s="44" t="n"/>
      <c r="N67" s="44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EV-CLS-0064</t>
        </is>
      </c>
      <c r="B68" s="44" t="n"/>
      <c r="C68" s="44" t="n"/>
      <c r="D68" s="44" t="n"/>
      <c r="E68" s="44" t="n"/>
      <c r="F68" s="44" t="n"/>
      <c r="G68" s="44" t="n"/>
      <c r="H68" s="86" t="n"/>
      <c r="I68" s="86" t="n"/>
      <c r="J68" s="44" t="n"/>
      <c r="K68" s="44" t="n"/>
      <c r="L68" s="44" t="n"/>
      <c r="M68" s="44" t="n"/>
      <c r="N68" s="44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EV-CLS-0065</t>
        </is>
      </c>
      <c r="B69" s="44" t="n"/>
      <c r="C69" s="44" t="n"/>
      <c r="D69" s="44" t="n"/>
      <c r="E69" s="44" t="n"/>
      <c r="F69" s="44" t="n"/>
      <c r="G69" s="44" t="n"/>
      <c r="H69" s="86" t="n"/>
      <c r="I69" s="86" t="n"/>
      <c r="J69" s="44" t="n"/>
      <c r="K69" s="44" t="n"/>
      <c r="L69" s="44" t="n"/>
      <c r="M69" s="44" t="n"/>
      <c r="N69" s="44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EV-CLS-0066</t>
        </is>
      </c>
      <c r="B70" s="44" t="n"/>
      <c r="C70" s="44" t="n"/>
      <c r="D70" s="44" t="n"/>
      <c r="E70" s="44" t="n"/>
      <c r="F70" s="44" t="n"/>
      <c r="G70" s="44" t="n"/>
      <c r="H70" s="86" t="n"/>
      <c r="I70" s="86" t="n"/>
      <c r="J70" s="44" t="n"/>
      <c r="K70" s="44" t="n"/>
      <c r="L70" s="44" t="n"/>
      <c r="M70" s="44" t="n"/>
      <c r="N70" s="44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EV-CLS-0067</t>
        </is>
      </c>
      <c r="B71" s="44" t="n"/>
      <c r="C71" s="44" t="n"/>
      <c r="D71" s="44" t="n"/>
      <c r="E71" s="44" t="n"/>
      <c r="F71" s="44" t="n"/>
      <c r="G71" s="44" t="n"/>
      <c r="H71" s="86" t="n"/>
      <c r="I71" s="86" t="n"/>
      <c r="J71" s="44" t="n"/>
      <c r="K71" s="44" t="n"/>
      <c r="L71" s="44" t="n"/>
      <c r="M71" s="44" t="n"/>
      <c r="N71" s="44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EV-CLS-0068</t>
        </is>
      </c>
      <c r="B72" s="44" t="n"/>
      <c r="C72" s="44" t="n"/>
      <c r="D72" s="44" t="n"/>
      <c r="E72" s="44" t="n"/>
      <c r="F72" s="44" t="n"/>
      <c r="G72" s="44" t="n"/>
      <c r="H72" s="86" t="n"/>
      <c r="I72" s="86" t="n"/>
      <c r="J72" s="44" t="n"/>
      <c r="K72" s="44" t="n"/>
      <c r="L72" s="44" t="n"/>
      <c r="M72" s="44" t="n"/>
      <c r="N72" s="44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EV-CLS-0069</t>
        </is>
      </c>
      <c r="B73" s="44" t="n"/>
      <c r="C73" s="44" t="n"/>
      <c r="D73" s="44" t="n"/>
      <c r="E73" s="44" t="n"/>
      <c r="F73" s="44" t="n"/>
      <c r="G73" s="44" t="n"/>
      <c r="H73" s="86" t="n"/>
      <c r="I73" s="86" t="n"/>
      <c r="J73" s="44" t="n"/>
      <c r="K73" s="44" t="n"/>
      <c r="L73" s="44" t="n"/>
      <c r="M73" s="44" t="n"/>
      <c r="N73" s="44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EV-CLS-0070</t>
        </is>
      </c>
      <c r="B74" s="44" t="n"/>
      <c r="C74" s="44" t="n"/>
      <c r="D74" s="44" t="n"/>
      <c r="E74" s="44" t="n"/>
      <c r="F74" s="44" t="n"/>
      <c r="G74" s="44" t="n"/>
      <c r="H74" s="86" t="n"/>
      <c r="I74" s="86" t="n"/>
      <c r="J74" s="44" t="n"/>
      <c r="K74" s="44" t="n"/>
      <c r="L74" s="44" t="n"/>
      <c r="M74" s="44" t="n"/>
      <c r="N74" s="44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EV-CLS-0071</t>
        </is>
      </c>
      <c r="B75" s="44" t="n"/>
      <c r="C75" s="44" t="n"/>
      <c r="D75" s="44" t="n"/>
      <c r="E75" s="44" t="n"/>
      <c r="F75" s="44" t="n"/>
      <c r="G75" s="44" t="n"/>
      <c r="H75" s="86" t="n"/>
      <c r="I75" s="86" t="n"/>
      <c r="J75" s="44" t="n"/>
      <c r="K75" s="44" t="n"/>
      <c r="L75" s="44" t="n"/>
      <c r="M75" s="44" t="n"/>
      <c r="N75" s="44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EV-CLS-0072</t>
        </is>
      </c>
      <c r="B76" s="44" t="n"/>
      <c r="C76" s="44" t="n"/>
      <c r="D76" s="44" t="n"/>
      <c r="E76" s="44" t="n"/>
      <c r="F76" s="44" t="n"/>
      <c r="G76" s="44" t="n"/>
      <c r="H76" s="86" t="n"/>
      <c r="I76" s="86" t="n"/>
      <c r="J76" s="44" t="n"/>
      <c r="K76" s="44" t="n"/>
      <c r="L76" s="44" t="n"/>
      <c r="M76" s="44" t="n"/>
      <c r="N76" s="44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EV-CLS-0073</t>
        </is>
      </c>
      <c r="B77" s="44" t="n"/>
      <c r="C77" s="44" t="n"/>
      <c r="D77" s="44" t="n"/>
      <c r="E77" s="44" t="n"/>
      <c r="F77" s="44" t="n"/>
      <c r="G77" s="44" t="n"/>
      <c r="H77" s="86" t="n"/>
      <c r="I77" s="86" t="n"/>
      <c r="J77" s="44" t="n"/>
      <c r="K77" s="44" t="n"/>
      <c r="L77" s="44" t="n"/>
      <c r="M77" s="44" t="n"/>
      <c r="N77" s="44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EV-CLS-0074</t>
        </is>
      </c>
      <c r="B78" s="44" t="n"/>
      <c r="C78" s="44" t="n"/>
      <c r="D78" s="44" t="n"/>
      <c r="E78" s="44" t="n"/>
      <c r="F78" s="44" t="n"/>
      <c r="G78" s="44" t="n"/>
      <c r="H78" s="86" t="n"/>
      <c r="I78" s="86" t="n"/>
      <c r="J78" s="44" t="n"/>
      <c r="K78" s="44" t="n"/>
      <c r="L78" s="44" t="n"/>
      <c r="M78" s="44" t="n"/>
      <c r="N78" s="44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EV-CLS-0075</t>
        </is>
      </c>
      <c r="B79" s="44" t="n"/>
      <c r="C79" s="44" t="n"/>
      <c r="D79" s="44" t="n"/>
      <c r="E79" s="44" t="n"/>
      <c r="F79" s="44" t="n"/>
      <c r="G79" s="44" t="n"/>
      <c r="H79" s="86" t="n"/>
      <c r="I79" s="86" t="n"/>
      <c r="J79" s="44" t="n"/>
      <c r="K79" s="44" t="n"/>
      <c r="L79" s="44" t="n"/>
      <c r="M79" s="44" t="n"/>
      <c r="N79" s="44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EV-CLS-0076</t>
        </is>
      </c>
      <c r="B80" s="44" t="n"/>
      <c r="C80" s="44" t="n"/>
      <c r="D80" s="44" t="n"/>
      <c r="E80" s="44" t="n"/>
      <c r="F80" s="44" t="n"/>
      <c r="G80" s="44" t="n"/>
      <c r="H80" s="86" t="n"/>
      <c r="I80" s="86" t="n"/>
      <c r="J80" s="44" t="n"/>
      <c r="K80" s="44" t="n"/>
      <c r="L80" s="44" t="n"/>
      <c r="M80" s="44" t="n"/>
      <c r="N80" s="44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EV-CLS-0077</t>
        </is>
      </c>
      <c r="B81" s="44" t="n"/>
      <c r="C81" s="44" t="n"/>
      <c r="D81" s="44" t="n"/>
      <c r="E81" s="44" t="n"/>
      <c r="F81" s="44" t="n"/>
      <c r="G81" s="44" t="n"/>
      <c r="H81" s="86" t="n"/>
      <c r="I81" s="86" t="n"/>
      <c r="J81" s="44" t="n"/>
      <c r="K81" s="44" t="n"/>
      <c r="L81" s="44" t="n"/>
      <c r="M81" s="44" t="n"/>
      <c r="N81" s="44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EV-CLS-0078</t>
        </is>
      </c>
      <c r="B82" s="44" t="n"/>
      <c r="C82" s="44" t="n"/>
      <c r="D82" s="44" t="n"/>
      <c r="E82" s="44" t="n"/>
      <c r="F82" s="44" t="n"/>
      <c r="G82" s="44" t="n"/>
      <c r="H82" s="86" t="n"/>
      <c r="I82" s="86" t="n"/>
      <c r="J82" s="44" t="n"/>
      <c r="K82" s="44" t="n"/>
      <c r="L82" s="44" t="n"/>
      <c r="M82" s="44" t="n"/>
      <c r="N82" s="44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EV-CLS-0079</t>
        </is>
      </c>
      <c r="B83" s="44" t="n"/>
      <c r="C83" s="44" t="n"/>
      <c r="D83" s="44" t="n"/>
      <c r="E83" s="44" t="n"/>
      <c r="F83" s="44" t="n"/>
      <c r="G83" s="44" t="n"/>
      <c r="H83" s="86" t="n"/>
      <c r="I83" s="86" t="n"/>
      <c r="J83" s="44" t="n"/>
      <c r="K83" s="44" t="n"/>
      <c r="L83" s="44" t="n"/>
      <c r="M83" s="44" t="n"/>
      <c r="N83" s="44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EV-CLS-0080</t>
        </is>
      </c>
      <c r="B84" s="44" t="n"/>
      <c r="C84" s="44" t="n"/>
      <c r="D84" s="44" t="n"/>
      <c r="E84" s="44" t="n"/>
      <c r="F84" s="44" t="n"/>
      <c r="G84" s="44" t="n"/>
      <c r="H84" s="86" t="n"/>
      <c r="I84" s="86" t="n"/>
      <c r="J84" s="44" t="n"/>
      <c r="K84" s="44" t="n"/>
      <c r="L84" s="44" t="n"/>
      <c r="M84" s="44" t="n"/>
      <c r="N84" s="44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EV-CLS-0081</t>
        </is>
      </c>
      <c r="B85" s="44" t="n"/>
      <c r="C85" s="44" t="n"/>
      <c r="D85" s="44" t="n"/>
      <c r="E85" s="44" t="n"/>
      <c r="F85" s="44" t="n"/>
      <c r="G85" s="44" t="n"/>
      <c r="H85" s="86" t="n"/>
      <c r="I85" s="86" t="n"/>
      <c r="J85" s="44" t="n"/>
      <c r="K85" s="44" t="n"/>
      <c r="L85" s="44" t="n"/>
      <c r="M85" s="44" t="n"/>
      <c r="N85" s="44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EV-CLS-0082</t>
        </is>
      </c>
      <c r="B86" s="44" t="n"/>
      <c r="C86" s="44" t="n"/>
      <c r="D86" s="44" t="n"/>
      <c r="E86" s="44" t="n"/>
      <c r="F86" s="44" t="n"/>
      <c r="G86" s="44" t="n"/>
      <c r="H86" s="86" t="n"/>
      <c r="I86" s="86" t="n"/>
      <c r="J86" s="44" t="n"/>
      <c r="K86" s="44" t="n"/>
      <c r="L86" s="44" t="n"/>
      <c r="M86" s="44" t="n"/>
      <c r="N86" s="44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EV-CLS-0083</t>
        </is>
      </c>
      <c r="B87" s="44" t="n"/>
      <c r="C87" s="44" t="n"/>
      <c r="D87" s="44" t="n"/>
      <c r="E87" s="44" t="n"/>
      <c r="F87" s="44" t="n"/>
      <c r="G87" s="44" t="n"/>
      <c r="H87" s="86" t="n"/>
      <c r="I87" s="86" t="n"/>
      <c r="J87" s="44" t="n"/>
      <c r="K87" s="44" t="n"/>
      <c r="L87" s="44" t="n"/>
      <c r="M87" s="44" t="n"/>
      <c r="N87" s="44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EV-CLS-0084</t>
        </is>
      </c>
      <c r="B88" s="44" t="n"/>
      <c r="C88" s="44" t="n"/>
      <c r="D88" s="44" t="n"/>
      <c r="E88" s="44" t="n"/>
      <c r="F88" s="44" t="n"/>
      <c r="G88" s="44" t="n"/>
      <c r="H88" s="86" t="n"/>
      <c r="I88" s="86" t="n"/>
      <c r="J88" s="44" t="n"/>
      <c r="K88" s="44" t="n"/>
      <c r="L88" s="44" t="n"/>
      <c r="M88" s="44" t="n"/>
      <c r="N88" s="44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EV-CLS-0085</t>
        </is>
      </c>
      <c r="B89" s="44" t="n"/>
      <c r="C89" s="44" t="n"/>
      <c r="D89" s="44" t="n"/>
      <c r="E89" s="44" t="n"/>
      <c r="F89" s="44" t="n"/>
      <c r="G89" s="44" t="n"/>
      <c r="H89" s="86" t="n"/>
      <c r="I89" s="86" t="n"/>
      <c r="J89" s="44" t="n"/>
      <c r="K89" s="44" t="n"/>
      <c r="L89" s="44" t="n"/>
      <c r="M89" s="44" t="n"/>
      <c r="N89" s="44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EV-CLS-0086</t>
        </is>
      </c>
      <c r="B90" s="44" t="n"/>
      <c r="C90" s="44" t="n"/>
      <c r="D90" s="44" t="n"/>
      <c r="E90" s="44" t="n"/>
      <c r="F90" s="44" t="n"/>
      <c r="G90" s="44" t="n"/>
      <c r="H90" s="86" t="n"/>
      <c r="I90" s="86" t="n"/>
      <c r="J90" s="44" t="n"/>
      <c r="K90" s="44" t="n"/>
      <c r="L90" s="44" t="n"/>
      <c r="M90" s="44" t="n"/>
      <c r="N90" s="44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EV-CLS-0087</t>
        </is>
      </c>
      <c r="B91" s="44" t="n"/>
      <c r="C91" s="44" t="n"/>
      <c r="D91" s="44" t="n"/>
      <c r="E91" s="44" t="n"/>
      <c r="F91" s="44" t="n"/>
      <c r="G91" s="44" t="n"/>
      <c r="H91" s="86" t="n"/>
      <c r="I91" s="86" t="n"/>
      <c r="J91" s="44" t="n"/>
      <c r="K91" s="44" t="n"/>
      <c r="L91" s="44" t="n"/>
      <c r="M91" s="44" t="n"/>
      <c r="N91" s="44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EV-CLS-0088</t>
        </is>
      </c>
      <c r="B92" s="44" t="n"/>
      <c r="C92" s="44" t="n"/>
      <c r="D92" s="44" t="n"/>
      <c r="E92" s="44" t="n"/>
      <c r="F92" s="44" t="n"/>
      <c r="G92" s="44" t="n"/>
      <c r="H92" s="86" t="n"/>
      <c r="I92" s="86" t="n"/>
      <c r="J92" s="44" t="n"/>
      <c r="K92" s="44" t="n"/>
      <c r="L92" s="44" t="n"/>
      <c r="M92" s="44" t="n"/>
      <c r="N92" s="44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EV-CLS-0089</t>
        </is>
      </c>
      <c r="B93" s="44" t="n"/>
      <c r="C93" s="44" t="n"/>
      <c r="D93" s="44" t="n"/>
      <c r="E93" s="44" t="n"/>
      <c r="F93" s="44" t="n"/>
      <c r="G93" s="44" t="n"/>
      <c r="H93" s="86" t="n"/>
      <c r="I93" s="86" t="n"/>
      <c r="J93" s="44" t="n"/>
      <c r="K93" s="44" t="n"/>
      <c r="L93" s="44" t="n"/>
      <c r="M93" s="44" t="n"/>
      <c r="N93" s="44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EV-CLS-0090</t>
        </is>
      </c>
      <c r="B94" s="44" t="n"/>
      <c r="C94" s="44" t="n"/>
      <c r="D94" s="44" t="n"/>
      <c r="E94" s="44" t="n"/>
      <c r="F94" s="44" t="n"/>
      <c r="G94" s="44" t="n"/>
      <c r="H94" s="86" t="n"/>
      <c r="I94" s="86" t="n"/>
      <c r="J94" s="44" t="n"/>
      <c r="K94" s="44" t="n"/>
      <c r="L94" s="44" t="n"/>
      <c r="M94" s="44" t="n"/>
      <c r="N94" s="44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EV-CLS-0091</t>
        </is>
      </c>
      <c r="B95" s="44" t="n"/>
      <c r="C95" s="44" t="n"/>
      <c r="D95" s="44" t="n"/>
      <c r="E95" s="44" t="n"/>
      <c r="F95" s="44" t="n"/>
      <c r="G95" s="44" t="n"/>
      <c r="H95" s="86" t="n"/>
      <c r="I95" s="86" t="n"/>
      <c r="J95" s="44" t="n"/>
      <c r="K95" s="44" t="n"/>
      <c r="L95" s="44" t="n"/>
      <c r="M95" s="44" t="n"/>
      <c r="N95" s="44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EV-CLS-0092</t>
        </is>
      </c>
      <c r="B96" s="44" t="n"/>
      <c r="C96" s="44" t="n"/>
      <c r="D96" s="44" t="n"/>
      <c r="E96" s="44" t="n"/>
      <c r="F96" s="44" t="n"/>
      <c r="G96" s="44" t="n"/>
      <c r="H96" s="86" t="n"/>
      <c r="I96" s="86" t="n"/>
      <c r="J96" s="44" t="n"/>
      <c r="K96" s="44" t="n"/>
      <c r="L96" s="44" t="n"/>
      <c r="M96" s="44" t="n"/>
      <c r="N96" s="44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EV-CLS-0093</t>
        </is>
      </c>
      <c r="B97" s="44" t="n"/>
      <c r="C97" s="44" t="n"/>
      <c r="D97" s="44" t="n"/>
      <c r="E97" s="44" t="n"/>
      <c r="F97" s="44" t="n"/>
      <c r="G97" s="44" t="n"/>
      <c r="H97" s="86" t="n"/>
      <c r="I97" s="86" t="n"/>
      <c r="J97" s="44" t="n"/>
      <c r="K97" s="44" t="n"/>
      <c r="L97" s="44" t="n"/>
      <c r="M97" s="44" t="n"/>
      <c r="N97" s="44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EV-CLS-0094</t>
        </is>
      </c>
      <c r="B98" s="44" t="n"/>
      <c r="C98" s="44" t="n"/>
      <c r="D98" s="44" t="n"/>
      <c r="E98" s="44" t="n"/>
      <c r="F98" s="44" t="n"/>
      <c r="G98" s="44" t="n"/>
      <c r="H98" s="86" t="n"/>
      <c r="I98" s="86" t="n"/>
      <c r="J98" s="44" t="n"/>
      <c r="K98" s="44" t="n"/>
      <c r="L98" s="44" t="n"/>
      <c r="M98" s="44" t="n"/>
      <c r="N98" s="44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EV-CLS-0095</t>
        </is>
      </c>
      <c r="B99" s="44" t="n"/>
      <c r="C99" s="44" t="n"/>
      <c r="D99" s="44" t="n"/>
      <c r="E99" s="44" t="n"/>
      <c r="F99" s="44" t="n"/>
      <c r="G99" s="44" t="n"/>
      <c r="H99" s="86" t="n"/>
      <c r="I99" s="86" t="n"/>
      <c r="J99" s="44" t="n"/>
      <c r="K99" s="44" t="n"/>
      <c r="L99" s="44" t="n"/>
      <c r="M99" s="44" t="n"/>
      <c r="N99" s="44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EV-CLS-0096</t>
        </is>
      </c>
      <c r="B100" s="44" t="n"/>
      <c r="C100" s="44" t="n"/>
      <c r="D100" s="44" t="n"/>
      <c r="E100" s="44" t="n"/>
      <c r="F100" s="44" t="n"/>
      <c r="G100" s="44" t="n"/>
      <c r="H100" s="86" t="n"/>
      <c r="I100" s="86" t="n"/>
      <c r="J100" s="44" t="n"/>
      <c r="K100" s="44" t="n"/>
      <c r="L100" s="44" t="n"/>
      <c r="M100" s="44" t="n"/>
      <c r="N100" s="44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EV-CLS-0097</t>
        </is>
      </c>
      <c r="B101" s="44" t="n"/>
      <c r="C101" s="44" t="n"/>
      <c r="D101" s="44" t="n"/>
      <c r="E101" s="44" t="n"/>
      <c r="F101" s="44" t="n"/>
      <c r="G101" s="44" t="n"/>
      <c r="H101" s="86" t="n"/>
      <c r="I101" s="86" t="n"/>
      <c r="J101" s="44" t="n"/>
      <c r="K101" s="44" t="n"/>
      <c r="L101" s="44" t="n"/>
      <c r="M101" s="44" t="n"/>
      <c r="N101" s="44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EV-CLS-0098</t>
        </is>
      </c>
      <c r="B102" s="44" t="n"/>
      <c r="C102" s="44" t="n"/>
      <c r="D102" s="44" t="n"/>
      <c r="E102" s="44" t="n"/>
      <c r="F102" s="44" t="n"/>
      <c r="G102" s="44" t="n"/>
      <c r="H102" s="86" t="n"/>
      <c r="I102" s="86" t="n"/>
      <c r="J102" s="44" t="n"/>
      <c r="K102" s="44" t="n"/>
      <c r="L102" s="44" t="n"/>
      <c r="M102" s="44" t="n"/>
      <c r="N102" s="44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EV-CLS-0099</t>
        </is>
      </c>
      <c r="B103" s="44" t="n"/>
      <c r="C103" s="44" t="n"/>
      <c r="D103" s="44" t="n"/>
      <c r="E103" s="44" t="n"/>
      <c r="F103" s="44" t="n"/>
      <c r="G103" s="44" t="n"/>
      <c r="H103" s="86" t="n"/>
      <c r="I103" s="86" t="n"/>
      <c r="J103" s="44" t="n"/>
      <c r="K103" s="44" t="n"/>
      <c r="L103" s="44" t="n"/>
      <c r="M103" s="44" t="n"/>
      <c r="N103" s="44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EV-CLS-0100</t>
        </is>
      </c>
      <c r="B104" s="44" t="n"/>
      <c r="C104" s="44" t="n"/>
      <c r="D104" s="44" t="n"/>
      <c r="E104" s="44" t="n"/>
      <c r="F104" s="44" t="n"/>
      <c r="G104" s="44" t="n"/>
      <c r="H104" s="86" t="n"/>
      <c r="I104" s="86" t="n"/>
      <c r="J104" s="44" t="n"/>
      <c r="K104" s="44" t="n"/>
      <c r="L104" s="44" t="n"/>
      <c r="M104" s="44" t="n"/>
      <c r="N104" s="44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EV-CLS-0101</t>
        </is>
      </c>
      <c r="B105" s="44" t="n"/>
      <c r="C105" s="44" t="n"/>
      <c r="D105" s="44" t="n"/>
      <c r="E105" s="44" t="n"/>
      <c r="F105" s="44" t="n"/>
      <c r="G105" s="44" t="n"/>
      <c r="H105" s="86" t="n"/>
      <c r="I105" s="86" t="n"/>
      <c r="J105" s="44" t="n"/>
      <c r="K105" s="44" t="n"/>
      <c r="L105" s="44" t="n"/>
      <c r="M105" s="44" t="n"/>
      <c r="N105" s="44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EV-CLS-0102</t>
        </is>
      </c>
      <c r="B106" s="44" t="n"/>
      <c r="C106" s="44" t="n"/>
      <c r="D106" s="44" t="n"/>
      <c r="E106" s="44" t="n"/>
      <c r="F106" s="44" t="n"/>
      <c r="G106" s="44" t="n"/>
      <c r="H106" s="86" t="n"/>
      <c r="I106" s="86" t="n"/>
      <c r="J106" s="44" t="n"/>
      <c r="K106" s="44" t="n"/>
      <c r="L106" s="44" t="n"/>
      <c r="M106" s="44" t="n"/>
      <c r="N106" s="44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EV-CLS-0103</t>
        </is>
      </c>
      <c r="B107" s="44" t="n"/>
      <c r="C107" s="44" t="n"/>
      <c r="D107" s="44" t="n"/>
      <c r="E107" s="44" t="n"/>
      <c r="F107" s="44" t="n"/>
      <c r="G107" s="44" t="n"/>
      <c r="H107" s="86" t="n"/>
      <c r="I107" s="86" t="n"/>
      <c r="J107" s="44" t="n"/>
      <c r="K107" s="44" t="n"/>
      <c r="L107" s="44" t="n"/>
      <c r="M107" s="44" t="n"/>
      <c r="N107" s="44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EV-CLS-0104</t>
        </is>
      </c>
      <c r="B108" s="44" t="n"/>
      <c r="C108" s="44" t="n"/>
      <c r="D108" s="44" t="n"/>
      <c r="E108" s="44" t="n"/>
      <c r="F108" s="44" t="n"/>
      <c r="G108" s="44" t="n"/>
      <c r="H108" s="86" t="n"/>
      <c r="I108" s="86" t="n"/>
      <c r="J108" s="44" t="n"/>
      <c r="K108" s="44" t="n"/>
      <c r="L108" s="44" t="n"/>
      <c r="M108" s="44" t="n"/>
      <c r="N108" s="44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EV-CLS-0105</t>
        </is>
      </c>
      <c r="B109" s="44" t="n"/>
      <c r="C109" s="44" t="n"/>
      <c r="D109" s="44" t="n"/>
      <c r="E109" s="44" t="n"/>
      <c r="F109" s="44" t="n"/>
      <c r="G109" s="44" t="n"/>
      <c r="H109" s="86" t="n"/>
      <c r="I109" s="86" t="n"/>
      <c r="J109" s="44" t="n"/>
      <c r="K109" s="44" t="n"/>
      <c r="L109" s="44" t="n"/>
      <c r="M109" s="44" t="n"/>
      <c r="N109" s="44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EV-CLS-0106</t>
        </is>
      </c>
      <c r="B110" s="44" t="n"/>
      <c r="C110" s="44" t="n"/>
      <c r="D110" s="44" t="n"/>
      <c r="E110" s="44" t="n"/>
      <c r="F110" s="44" t="n"/>
      <c r="G110" s="44" t="n"/>
      <c r="H110" s="86" t="n"/>
      <c r="I110" s="86" t="n"/>
      <c r="J110" s="44" t="n"/>
      <c r="K110" s="44" t="n"/>
      <c r="L110" s="44" t="n"/>
      <c r="M110" s="44" t="n"/>
      <c r="N110" s="44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EV-CLS-0107</t>
        </is>
      </c>
      <c r="B111" s="44" t="n"/>
      <c r="C111" s="44" t="n"/>
      <c r="D111" s="44" t="n"/>
      <c r="E111" s="44" t="n"/>
      <c r="F111" s="44" t="n"/>
      <c r="G111" s="44" t="n"/>
      <c r="H111" s="86" t="n"/>
      <c r="I111" s="86" t="n"/>
      <c r="J111" s="44" t="n"/>
      <c r="K111" s="44" t="n"/>
      <c r="L111" s="44" t="n"/>
      <c r="M111" s="44" t="n"/>
      <c r="N111" s="44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EV-CLS-0108</t>
        </is>
      </c>
      <c r="B112" s="44" t="n"/>
      <c r="C112" s="44" t="n"/>
      <c r="D112" s="44" t="n"/>
      <c r="E112" s="44" t="n"/>
      <c r="F112" s="44" t="n"/>
      <c r="G112" s="44" t="n"/>
      <c r="H112" s="86" t="n"/>
      <c r="I112" s="86" t="n"/>
      <c r="J112" s="44" t="n"/>
      <c r="K112" s="44" t="n"/>
      <c r="L112" s="44" t="n"/>
      <c r="M112" s="44" t="n"/>
      <c r="N112" s="44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EV-CLS-0109</t>
        </is>
      </c>
      <c r="B113" s="44" t="n"/>
      <c r="C113" s="44" t="n"/>
      <c r="D113" s="44" t="n"/>
      <c r="E113" s="44" t="n"/>
      <c r="F113" s="44" t="n"/>
      <c r="G113" s="44" t="n"/>
      <c r="H113" s="86" t="n"/>
      <c r="I113" s="86" t="n"/>
      <c r="J113" s="44" t="n"/>
      <c r="K113" s="44" t="n"/>
      <c r="L113" s="44" t="n"/>
      <c r="M113" s="44" t="n"/>
      <c r="N113" s="44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EV-CLS-0110</t>
        </is>
      </c>
      <c r="B114" s="44" t="n"/>
      <c r="C114" s="44" t="n"/>
      <c r="D114" s="44" t="n"/>
      <c r="E114" s="44" t="n"/>
      <c r="F114" s="44" t="n"/>
      <c r="G114" s="44" t="n"/>
      <c r="H114" s="86" t="n"/>
      <c r="I114" s="86" t="n"/>
      <c r="J114" s="44" t="n"/>
      <c r="K114" s="44" t="n"/>
      <c r="L114" s="44" t="n"/>
      <c r="M114" s="44" t="n"/>
      <c r="N114" s="44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EV-CLS-0111</t>
        </is>
      </c>
      <c r="B115" s="44" t="n"/>
      <c r="C115" s="44" t="n"/>
      <c r="D115" s="44" t="n"/>
      <c r="E115" s="44" t="n"/>
      <c r="F115" s="44" t="n"/>
      <c r="G115" s="44" t="n"/>
      <c r="H115" s="86" t="n"/>
      <c r="I115" s="86" t="n"/>
      <c r="J115" s="44" t="n"/>
      <c r="K115" s="44" t="n"/>
      <c r="L115" s="44" t="n"/>
      <c r="M115" s="44" t="n"/>
      <c r="N115" s="44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EV-CLS-0112</t>
        </is>
      </c>
      <c r="B116" s="44" t="n"/>
      <c r="C116" s="44" t="n"/>
      <c r="D116" s="44" t="n"/>
      <c r="E116" s="44" t="n"/>
      <c r="F116" s="44" t="n"/>
      <c r="G116" s="44" t="n"/>
      <c r="H116" s="86" t="n"/>
      <c r="I116" s="86" t="n"/>
      <c r="J116" s="44" t="n"/>
      <c r="K116" s="44" t="n"/>
      <c r="L116" s="44" t="n"/>
      <c r="M116" s="44" t="n"/>
      <c r="N116" s="44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EV-CLS-0113</t>
        </is>
      </c>
      <c r="B117" s="44" t="n"/>
      <c r="C117" s="44" t="n"/>
      <c r="D117" s="44" t="n"/>
      <c r="E117" s="44" t="n"/>
      <c r="F117" s="44" t="n"/>
      <c r="G117" s="44" t="n"/>
      <c r="H117" s="86" t="n"/>
      <c r="I117" s="86" t="n"/>
      <c r="J117" s="44" t="n"/>
      <c r="K117" s="44" t="n"/>
      <c r="L117" s="44" t="n"/>
      <c r="M117" s="44" t="n"/>
      <c r="N117" s="44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EV-CLS-0114</t>
        </is>
      </c>
      <c r="B118" s="44" t="n"/>
      <c r="C118" s="44" t="n"/>
      <c r="D118" s="44" t="n"/>
      <c r="E118" s="44" t="n"/>
      <c r="F118" s="44" t="n"/>
      <c r="G118" s="44" t="n"/>
      <c r="H118" s="86" t="n"/>
      <c r="I118" s="86" t="n"/>
      <c r="J118" s="44" t="n"/>
      <c r="K118" s="44" t="n"/>
      <c r="L118" s="44" t="n"/>
      <c r="M118" s="44" t="n"/>
      <c r="N118" s="44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EV-CLS-0115</t>
        </is>
      </c>
      <c r="B119" s="44" t="n"/>
      <c r="C119" s="44" t="n"/>
      <c r="D119" s="44" t="n"/>
      <c r="E119" s="44" t="n"/>
      <c r="F119" s="44" t="n"/>
      <c r="G119" s="44" t="n"/>
      <c r="H119" s="86" t="n"/>
      <c r="I119" s="86" t="n"/>
      <c r="J119" s="44" t="n"/>
      <c r="K119" s="44" t="n"/>
      <c r="L119" s="44" t="n"/>
      <c r="M119" s="44" t="n"/>
      <c r="N119" s="44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EV-CLS-0116</t>
        </is>
      </c>
      <c r="B120" s="44" t="n"/>
      <c r="C120" s="44" t="n"/>
      <c r="D120" s="44" t="n"/>
      <c r="E120" s="44" t="n"/>
      <c r="F120" s="44" t="n"/>
      <c r="G120" s="44" t="n"/>
      <c r="H120" s="86" t="n"/>
      <c r="I120" s="86" t="n"/>
      <c r="J120" s="44" t="n"/>
      <c r="K120" s="44" t="n"/>
      <c r="L120" s="44" t="n"/>
      <c r="M120" s="44" t="n"/>
      <c r="N120" s="44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EV-CLS-0117</t>
        </is>
      </c>
      <c r="B121" s="44" t="n"/>
      <c r="C121" s="44" t="n"/>
      <c r="D121" s="44" t="n"/>
      <c r="E121" s="44" t="n"/>
      <c r="F121" s="44" t="n"/>
      <c r="G121" s="44" t="n"/>
      <c r="H121" s="86" t="n"/>
      <c r="I121" s="86" t="n"/>
      <c r="J121" s="44" t="n"/>
      <c r="K121" s="44" t="n"/>
      <c r="L121" s="44" t="n"/>
      <c r="M121" s="44" t="n"/>
      <c r="N121" s="44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EV-CLS-0118</t>
        </is>
      </c>
      <c r="B122" s="44" t="n"/>
      <c r="C122" s="44" t="n"/>
      <c r="D122" s="44" t="n"/>
      <c r="E122" s="44" t="n"/>
      <c r="F122" s="44" t="n"/>
      <c r="G122" s="44" t="n"/>
      <c r="H122" s="86" t="n"/>
      <c r="I122" s="86" t="n"/>
      <c r="J122" s="44" t="n"/>
      <c r="K122" s="44" t="n"/>
      <c r="L122" s="44" t="n"/>
      <c r="M122" s="44" t="n"/>
      <c r="N122" s="44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EV-CLS-0119</t>
        </is>
      </c>
      <c r="B123" s="44" t="n"/>
      <c r="C123" s="44" t="n"/>
      <c r="D123" s="44" t="n"/>
      <c r="E123" s="44" t="n"/>
      <c r="F123" s="44" t="n"/>
      <c r="G123" s="44" t="n"/>
      <c r="H123" s="86" t="n"/>
      <c r="I123" s="86" t="n"/>
      <c r="J123" s="44" t="n"/>
      <c r="K123" s="44" t="n"/>
      <c r="L123" s="44" t="n"/>
      <c r="M123" s="44" t="n"/>
      <c r="N123" s="44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EV-CLS-0120</t>
        </is>
      </c>
      <c r="B124" s="44" t="n"/>
      <c r="C124" s="44" t="n"/>
      <c r="D124" s="44" t="n"/>
      <c r="E124" s="44" t="n"/>
      <c r="F124" s="44" t="n"/>
      <c r="G124" s="44" t="n"/>
      <c r="H124" s="86" t="n"/>
      <c r="I124" s="86" t="n"/>
      <c r="J124" s="44" t="n"/>
      <c r="K124" s="44" t="n"/>
      <c r="L124" s="44" t="n"/>
      <c r="M124" s="44" t="n"/>
      <c r="N124" s="44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EV-CLS-0121</t>
        </is>
      </c>
      <c r="B125" s="44" t="n"/>
      <c r="C125" s="44" t="n"/>
      <c r="D125" s="44" t="n"/>
      <c r="E125" s="44" t="n"/>
      <c r="F125" s="44" t="n"/>
      <c r="G125" s="44" t="n"/>
      <c r="H125" s="86" t="n"/>
      <c r="I125" s="86" t="n"/>
      <c r="J125" s="44" t="n"/>
      <c r="K125" s="44" t="n"/>
      <c r="L125" s="44" t="n"/>
      <c r="M125" s="44" t="n"/>
      <c r="N125" s="44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EV-CLS-0122</t>
        </is>
      </c>
      <c r="B126" s="44" t="n"/>
      <c r="C126" s="44" t="n"/>
      <c r="D126" s="44" t="n"/>
      <c r="E126" s="44" t="n"/>
      <c r="F126" s="44" t="n"/>
      <c r="G126" s="44" t="n"/>
      <c r="H126" s="86" t="n"/>
      <c r="I126" s="86" t="n"/>
      <c r="J126" s="44" t="n"/>
      <c r="K126" s="44" t="n"/>
      <c r="L126" s="44" t="n"/>
      <c r="M126" s="44" t="n"/>
      <c r="N126" s="44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EV-CLS-0123</t>
        </is>
      </c>
      <c r="B127" s="44" t="n"/>
      <c r="C127" s="44" t="n"/>
      <c r="D127" s="44" t="n"/>
      <c r="E127" s="44" t="n"/>
      <c r="F127" s="44" t="n"/>
      <c r="G127" s="44" t="n"/>
      <c r="H127" s="86" t="n"/>
      <c r="I127" s="86" t="n"/>
      <c r="J127" s="44" t="n"/>
      <c r="K127" s="44" t="n"/>
      <c r="L127" s="44" t="n"/>
      <c r="M127" s="44" t="n"/>
      <c r="N127" s="44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EV-CLS-0124</t>
        </is>
      </c>
      <c r="B128" s="44" t="n"/>
      <c r="C128" s="44" t="n"/>
      <c r="D128" s="44" t="n"/>
      <c r="E128" s="44" t="n"/>
      <c r="F128" s="44" t="n"/>
      <c r="G128" s="44" t="n"/>
      <c r="H128" s="86" t="n"/>
      <c r="I128" s="86" t="n"/>
      <c r="J128" s="44" t="n"/>
      <c r="K128" s="44" t="n"/>
      <c r="L128" s="44" t="n"/>
      <c r="M128" s="44" t="n"/>
      <c r="N128" s="44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EV-CLS-0125</t>
        </is>
      </c>
      <c r="B129" s="44" t="n"/>
      <c r="C129" s="44" t="n"/>
      <c r="D129" s="44" t="n"/>
      <c r="E129" s="44" t="n"/>
      <c r="F129" s="44" t="n"/>
      <c r="G129" s="44" t="n"/>
      <c r="H129" s="86" t="n"/>
      <c r="I129" s="86" t="n"/>
      <c r="J129" s="44" t="n"/>
      <c r="K129" s="44" t="n"/>
      <c r="L129" s="44" t="n"/>
      <c r="M129" s="44" t="n"/>
      <c r="N129" s="44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EV-CLS-0126</t>
        </is>
      </c>
      <c r="B130" s="44" t="n"/>
      <c r="C130" s="44" t="n"/>
      <c r="D130" s="44" t="n"/>
      <c r="E130" s="44" t="n"/>
      <c r="F130" s="44" t="n"/>
      <c r="G130" s="44" t="n"/>
      <c r="H130" s="86" t="n"/>
      <c r="I130" s="86" t="n"/>
      <c r="J130" s="44" t="n"/>
      <c r="K130" s="44" t="n"/>
      <c r="L130" s="44" t="n"/>
      <c r="M130" s="44" t="n"/>
      <c r="N130" s="44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EV-CLS-0127</t>
        </is>
      </c>
      <c r="B131" s="44" t="n"/>
      <c r="C131" s="44" t="n"/>
      <c r="D131" s="44" t="n"/>
      <c r="E131" s="44" t="n"/>
      <c r="F131" s="44" t="n"/>
      <c r="G131" s="44" t="n"/>
      <c r="H131" s="86" t="n"/>
      <c r="I131" s="86" t="n"/>
      <c r="J131" s="44" t="n"/>
      <c r="K131" s="44" t="n"/>
      <c r="L131" s="44" t="n"/>
      <c r="M131" s="44" t="n"/>
      <c r="N131" s="44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EV-CLS-0128</t>
        </is>
      </c>
      <c r="B132" s="44" t="n"/>
      <c r="C132" s="44" t="n"/>
      <c r="D132" s="44" t="n"/>
      <c r="E132" s="44" t="n"/>
      <c r="F132" s="44" t="n"/>
      <c r="G132" s="44" t="n"/>
      <c r="H132" s="86" t="n"/>
      <c r="I132" s="86" t="n"/>
      <c r="J132" s="44" t="n"/>
      <c r="K132" s="44" t="n"/>
      <c r="L132" s="44" t="n"/>
      <c r="M132" s="44" t="n"/>
      <c r="N132" s="44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EV-CLS-0129</t>
        </is>
      </c>
      <c r="B133" s="44" t="n"/>
      <c r="C133" s="44" t="n"/>
      <c r="D133" s="44" t="n"/>
      <c r="E133" s="44" t="n"/>
      <c r="F133" s="44" t="n"/>
      <c r="G133" s="44" t="n"/>
      <c r="H133" s="86" t="n"/>
      <c r="I133" s="86" t="n"/>
      <c r="J133" s="44" t="n"/>
      <c r="K133" s="44" t="n"/>
      <c r="L133" s="44" t="n"/>
      <c r="M133" s="44" t="n"/>
      <c r="N133" s="44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EV-CLS-0130</t>
        </is>
      </c>
      <c r="B134" s="44" t="n"/>
      <c r="C134" s="44" t="n"/>
      <c r="D134" s="44" t="n"/>
      <c r="E134" s="44" t="n"/>
      <c r="F134" s="44" t="n"/>
      <c r="G134" s="44" t="n"/>
      <c r="H134" s="86" t="n"/>
      <c r="I134" s="86" t="n"/>
      <c r="J134" s="44" t="n"/>
      <c r="K134" s="44" t="n"/>
      <c r="L134" s="44" t="n"/>
      <c r="M134" s="44" t="n"/>
      <c r="N134" s="44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EV-CLS-0131</t>
        </is>
      </c>
      <c r="B135" s="44" t="n"/>
      <c r="C135" s="44" t="n"/>
      <c r="D135" s="44" t="n"/>
      <c r="E135" s="44" t="n"/>
      <c r="F135" s="44" t="n"/>
      <c r="G135" s="44" t="n"/>
      <c r="H135" s="86" t="n"/>
      <c r="I135" s="86" t="n"/>
      <c r="J135" s="44" t="n"/>
      <c r="K135" s="44" t="n"/>
      <c r="L135" s="44" t="n"/>
      <c r="M135" s="44" t="n"/>
      <c r="N135" s="44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EV-CLS-0132</t>
        </is>
      </c>
      <c r="B136" s="44" t="n"/>
      <c r="C136" s="44" t="n"/>
      <c r="D136" s="44" t="n"/>
      <c r="E136" s="44" t="n"/>
      <c r="F136" s="44" t="n"/>
      <c r="G136" s="44" t="n"/>
      <c r="H136" s="86" t="n"/>
      <c r="I136" s="86" t="n"/>
      <c r="J136" s="44" t="n"/>
      <c r="K136" s="44" t="n"/>
      <c r="L136" s="44" t="n"/>
      <c r="M136" s="44" t="n"/>
      <c r="N136" s="44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EV-CLS-0133</t>
        </is>
      </c>
      <c r="B137" s="44" t="n"/>
      <c r="C137" s="44" t="n"/>
      <c r="D137" s="44" t="n"/>
      <c r="E137" s="44" t="n"/>
      <c r="F137" s="44" t="n"/>
      <c r="G137" s="44" t="n"/>
      <c r="H137" s="86" t="n"/>
      <c r="I137" s="86" t="n"/>
      <c r="J137" s="44" t="n"/>
      <c r="K137" s="44" t="n"/>
      <c r="L137" s="44" t="n"/>
      <c r="M137" s="44" t="n"/>
      <c r="N137" s="44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EV-CLS-0134</t>
        </is>
      </c>
      <c r="B138" s="44" t="n"/>
      <c r="C138" s="44" t="n"/>
      <c r="D138" s="44" t="n"/>
      <c r="E138" s="44" t="n"/>
      <c r="F138" s="44" t="n"/>
      <c r="G138" s="44" t="n"/>
      <c r="H138" s="86" t="n"/>
      <c r="I138" s="86" t="n"/>
      <c r="J138" s="44" t="n"/>
      <c r="K138" s="44" t="n"/>
      <c r="L138" s="44" t="n"/>
      <c r="M138" s="44" t="n"/>
      <c r="N138" s="44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EV-CLS-0135</t>
        </is>
      </c>
      <c r="B139" s="44" t="n"/>
      <c r="C139" s="44" t="n"/>
      <c r="D139" s="44" t="n"/>
      <c r="E139" s="44" t="n"/>
      <c r="F139" s="44" t="n"/>
      <c r="G139" s="44" t="n"/>
      <c r="H139" s="86" t="n"/>
      <c r="I139" s="86" t="n"/>
      <c r="J139" s="44" t="n"/>
      <c r="K139" s="44" t="n"/>
      <c r="L139" s="44" t="n"/>
      <c r="M139" s="44" t="n"/>
      <c r="N139" s="44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EV-CLS-0136</t>
        </is>
      </c>
      <c r="B140" s="44" t="n"/>
      <c r="C140" s="44" t="n"/>
      <c r="D140" s="44" t="n"/>
      <c r="E140" s="44" t="n"/>
      <c r="F140" s="44" t="n"/>
      <c r="G140" s="44" t="n"/>
      <c r="H140" s="86" t="n"/>
      <c r="I140" s="86" t="n"/>
      <c r="J140" s="44" t="n"/>
      <c r="K140" s="44" t="n"/>
      <c r="L140" s="44" t="n"/>
      <c r="M140" s="44" t="n"/>
      <c r="N140" s="44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EV-CLS-0137</t>
        </is>
      </c>
      <c r="B141" s="44" t="n"/>
      <c r="C141" s="44" t="n"/>
      <c r="D141" s="44" t="n"/>
      <c r="E141" s="44" t="n"/>
      <c r="F141" s="44" t="n"/>
      <c r="G141" s="44" t="n"/>
      <c r="H141" s="86" t="n"/>
      <c r="I141" s="86" t="n"/>
      <c r="J141" s="44" t="n"/>
      <c r="K141" s="44" t="n"/>
      <c r="L141" s="44" t="n"/>
      <c r="M141" s="44" t="n"/>
      <c r="N141" s="44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EV-CLS-0138</t>
        </is>
      </c>
      <c r="B142" s="44" t="n"/>
      <c r="C142" s="44" t="n"/>
      <c r="D142" s="44" t="n"/>
      <c r="E142" s="44" t="n"/>
      <c r="F142" s="44" t="n"/>
      <c r="G142" s="44" t="n"/>
      <c r="H142" s="86" t="n"/>
      <c r="I142" s="86" t="n"/>
      <c r="J142" s="44" t="n"/>
      <c r="K142" s="44" t="n"/>
      <c r="L142" s="44" t="n"/>
      <c r="M142" s="44" t="n"/>
      <c r="N142" s="44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EV-CLS-0139</t>
        </is>
      </c>
      <c r="B143" s="44" t="n"/>
      <c r="C143" s="44" t="n"/>
      <c r="D143" s="44" t="n"/>
      <c r="E143" s="44" t="n"/>
      <c r="F143" s="44" t="n"/>
      <c r="G143" s="44" t="n"/>
      <c r="H143" s="86" t="n"/>
      <c r="I143" s="86" t="n"/>
      <c r="J143" s="44" t="n"/>
      <c r="K143" s="44" t="n"/>
      <c r="L143" s="44" t="n"/>
      <c r="M143" s="44" t="n"/>
      <c r="N143" s="44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EV-CLS-0140</t>
        </is>
      </c>
      <c r="B144" s="44" t="n"/>
      <c r="C144" s="44" t="n"/>
      <c r="D144" s="44" t="n"/>
      <c r="E144" s="44" t="n"/>
      <c r="F144" s="44" t="n"/>
      <c r="G144" s="44" t="n"/>
      <c r="H144" s="86" t="n"/>
      <c r="I144" s="86" t="n"/>
      <c r="J144" s="44" t="n"/>
      <c r="K144" s="44" t="n"/>
      <c r="L144" s="44" t="n"/>
      <c r="M144" s="44" t="n"/>
      <c r="N144" s="44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EV-CLS-0141</t>
        </is>
      </c>
      <c r="B145" s="44" t="n"/>
      <c r="C145" s="44" t="n"/>
      <c r="D145" s="44" t="n"/>
      <c r="E145" s="44" t="n"/>
      <c r="F145" s="44" t="n"/>
      <c r="G145" s="44" t="n"/>
      <c r="H145" s="86" t="n"/>
      <c r="I145" s="86" t="n"/>
      <c r="J145" s="44" t="n"/>
      <c r="K145" s="44" t="n"/>
      <c r="L145" s="44" t="n"/>
      <c r="M145" s="44" t="n"/>
      <c r="N145" s="44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EV-CLS-0142</t>
        </is>
      </c>
      <c r="B146" s="44" t="n"/>
      <c r="C146" s="44" t="n"/>
      <c r="D146" s="44" t="n"/>
      <c r="E146" s="44" t="n"/>
      <c r="F146" s="44" t="n"/>
      <c r="G146" s="44" t="n"/>
      <c r="H146" s="86" t="n"/>
      <c r="I146" s="86" t="n"/>
      <c r="J146" s="44" t="n"/>
      <c r="K146" s="44" t="n"/>
      <c r="L146" s="44" t="n"/>
      <c r="M146" s="44" t="n"/>
      <c r="N146" s="44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EV-CLS-0143</t>
        </is>
      </c>
      <c r="B147" s="44" t="n"/>
      <c r="C147" s="44" t="n"/>
      <c r="D147" s="44" t="n"/>
      <c r="E147" s="44" t="n"/>
      <c r="F147" s="44" t="n"/>
      <c r="G147" s="44" t="n"/>
      <c r="H147" s="86" t="n"/>
      <c r="I147" s="86" t="n"/>
      <c r="J147" s="44" t="n"/>
      <c r="K147" s="44" t="n"/>
      <c r="L147" s="44" t="n"/>
      <c r="M147" s="44" t="n"/>
      <c r="N147" s="44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EV-CLS-0144</t>
        </is>
      </c>
      <c r="B148" s="44" t="n"/>
      <c r="C148" s="44" t="n"/>
      <c r="D148" s="44" t="n"/>
      <c r="E148" s="44" t="n"/>
      <c r="F148" s="44" t="n"/>
      <c r="G148" s="44" t="n"/>
      <c r="H148" s="86" t="n"/>
      <c r="I148" s="86" t="n"/>
      <c r="J148" s="44" t="n"/>
      <c r="K148" s="44" t="n"/>
      <c r="L148" s="44" t="n"/>
      <c r="M148" s="44" t="n"/>
      <c r="N148" s="44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EV-CLS-0145</t>
        </is>
      </c>
      <c r="B149" s="44" t="n"/>
      <c r="C149" s="44" t="n"/>
      <c r="D149" s="44" t="n"/>
      <c r="E149" s="44" t="n"/>
      <c r="F149" s="44" t="n"/>
      <c r="G149" s="44" t="n"/>
      <c r="H149" s="86" t="n"/>
      <c r="I149" s="86" t="n"/>
      <c r="J149" s="44" t="n"/>
      <c r="K149" s="44" t="n"/>
      <c r="L149" s="44" t="n"/>
      <c r="M149" s="44" t="n"/>
      <c r="N149" s="44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EV-CLS-0146</t>
        </is>
      </c>
      <c r="B150" s="44" t="n"/>
      <c r="C150" s="44" t="n"/>
      <c r="D150" s="44" t="n"/>
      <c r="E150" s="44" t="n"/>
      <c r="F150" s="44" t="n"/>
      <c r="G150" s="44" t="n"/>
      <c r="H150" s="86" t="n"/>
      <c r="I150" s="86" t="n"/>
      <c r="J150" s="44" t="n"/>
      <c r="K150" s="44" t="n"/>
      <c r="L150" s="44" t="n"/>
      <c r="M150" s="44" t="n"/>
      <c r="N150" s="44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EV-CLS-0147</t>
        </is>
      </c>
      <c r="B151" s="44" t="n"/>
      <c r="C151" s="44" t="n"/>
      <c r="D151" s="44" t="n"/>
      <c r="E151" s="44" t="n"/>
      <c r="F151" s="44" t="n"/>
      <c r="G151" s="44" t="n"/>
      <c r="H151" s="86" t="n"/>
      <c r="I151" s="86" t="n"/>
      <c r="J151" s="44" t="n"/>
      <c r="K151" s="44" t="n"/>
      <c r="L151" s="44" t="n"/>
      <c r="M151" s="44" t="n"/>
      <c r="N151" s="44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EV-CLS-0148</t>
        </is>
      </c>
      <c r="B152" s="44" t="n"/>
      <c r="C152" s="44" t="n"/>
      <c r="D152" s="44" t="n"/>
      <c r="E152" s="44" t="n"/>
      <c r="F152" s="44" t="n"/>
      <c r="G152" s="44" t="n"/>
      <c r="H152" s="86" t="n"/>
      <c r="I152" s="86" t="n"/>
      <c r="J152" s="44" t="n"/>
      <c r="K152" s="44" t="n"/>
      <c r="L152" s="44" t="n"/>
      <c r="M152" s="44" t="n"/>
      <c r="N152" s="44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EV-CLS-0149</t>
        </is>
      </c>
      <c r="B153" s="44" t="n"/>
      <c r="C153" s="44" t="n"/>
      <c r="D153" s="44" t="n"/>
      <c r="E153" s="44" t="n"/>
      <c r="F153" s="44" t="n"/>
      <c r="G153" s="44" t="n"/>
      <c r="H153" s="86" t="n"/>
      <c r="I153" s="86" t="n"/>
      <c r="J153" s="44" t="n"/>
      <c r="K153" s="44" t="n"/>
      <c r="L153" s="44" t="n"/>
      <c r="M153" s="44" t="n"/>
      <c r="N153" s="44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EV-CLS-0150</t>
        </is>
      </c>
      <c r="B154" s="44" t="n"/>
      <c r="C154" s="44" t="n"/>
      <c r="D154" s="44" t="n"/>
      <c r="E154" s="44" t="n"/>
      <c r="F154" s="44" t="n"/>
      <c r="G154" s="44" t="n"/>
      <c r="H154" s="86" t="n"/>
      <c r="I154" s="86" t="n"/>
      <c r="J154" s="44" t="n"/>
      <c r="K154" s="44" t="n"/>
      <c r="L154" s="44" t="n"/>
      <c r="M154" s="44" t="n"/>
      <c r="N154" s="44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EV-CLS-0151</t>
        </is>
      </c>
      <c r="B155" s="44" t="n"/>
      <c r="C155" s="44" t="n"/>
      <c r="D155" s="44" t="n"/>
      <c r="E155" s="44" t="n"/>
      <c r="F155" s="44" t="n"/>
      <c r="G155" s="44" t="n"/>
      <c r="H155" s="86" t="n"/>
      <c r="I155" s="86" t="n"/>
      <c r="J155" s="44" t="n"/>
      <c r="K155" s="44" t="n"/>
      <c r="L155" s="44" t="n"/>
      <c r="M155" s="44" t="n"/>
      <c r="N155" s="44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EV-CLS-0152</t>
        </is>
      </c>
      <c r="B156" s="44" t="n"/>
      <c r="C156" s="44" t="n"/>
      <c r="D156" s="44" t="n"/>
      <c r="E156" s="44" t="n"/>
      <c r="F156" s="44" t="n"/>
      <c r="G156" s="44" t="n"/>
      <c r="H156" s="86" t="n"/>
      <c r="I156" s="86" t="n"/>
      <c r="J156" s="44" t="n"/>
      <c r="K156" s="44" t="n"/>
      <c r="L156" s="44" t="n"/>
      <c r="M156" s="44" t="n"/>
      <c r="N156" s="44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EV-CLS-0153</t>
        </is>
      </c>
      <c r="B157" s="44" t="n"/>
      <c r="C157" s="44" t="n"/>
      <c r="D157" s="44" t="n"/>
      <c r="E157" s="44" t="n"/>
      <c r="F157" s="44" t="n"/>
      <c r="G157" s="44" t="n"/>
      <c r="H157" s="86" t="n"/>
      <c r="I157" s="86" t="n"/>
      <c r="J157" s="44" t="n"/>
      <c r="K157" s="44" t="n"/>
      <c r="L157" s="44" t="n"/>
      <c r="M157" s="44" t="n"/>
      <c r="N157" s="44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EV-CLS-0154</t>
        </is>
      </c>
      <c r="B158" s="44" t="n"/>
      <c r="C158" s="44" t="n"/>
      <c r="D158" s="44" t="n"/>
      <c r="E158" s="44" t="n"/>
      <c r="F158" s="44" t="n"/>
      <c r="G158" s="44" t="n"/>
      <c r="H158" s="86" t="n"/>
      <c r="I158" s="86" t="n"/>
      <c r="J158" s="44" t="n"/>
      <c r="K158" s="44" t="n"/>
      <c r="L158" s="44" t="n"/>
      <c r="M158" s="44" t="n"/>
      <c r="N158" s="44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EV-CLS-0155</t>
        </is>
      </c>
      <c r="B159" s="44" t="n"/>
      <c r="C159" s="44" t="n"/>
      <c r="D159" s="44" t="n"/>
      <c r="E159" s="44" t="n"/>
      <c r="F159" s="44" t="n"/>
      <c r="G159" s="44" t="n"/>
      <c r="H159" s="86" t="n"/>
      <c r="I159" s="86" t="n"/>
      <c r="J159" s="44" t="n"/>
      <c r="K159" s="44" t="n"/>
      <c r="L159" s="44" t="n"/>
      <c r="M159" s="44" t="n"/>
      <c r="N159" s="44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EV-CLS-0156</t>
        </is>
      </c>
      <c r="B160" s="44" t="n"/>
      <c r="C160" s="44" t="n"/>
      <c r="D160" s="44" t="n"/>
      <c r="E160" s="44" t="n"/>
      <c r="F160" s="44" t="n"/>
      <c r="G160" s="44" t="n"/>
      <c r="H160" s="86" t="n"/>
      <c r="I160" s="86" t="n"/>
      <c r="J160" s="44" t="n"/>
      <c r="K160" s="44" t="n"/>
      <c r="L160" s="44" t="n"/>
      <c r="M160" s="44" t="n"/>
      <c r="N160" s="44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EV-CLS-0157</t>
        </is>
      </c>
      <c r="B161" s="44" t="n"/>
      <c r="C161" s="44" t="n"/>
      <c r="D161" s="44" t="n"/>
      <c r="E161" s="44" t="n"/>
      <c r="F161" s="44" t="n"/>
      <c r="G161" s="44" t="n"/>
      <c r="H161" s="86" t="n"/>
      <c r="I161" s="86" t="n"/>
      <c r="J161" s="44" t="n"/>
      <c r="K161" s="44" t="n"/>
      <c r="L161" s="44" t="n"/>
      <c r="M161" s="44" t="n"/>
      <c r="N161" s="44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EV-CLS-0158</t>
        </is>
      </c>
      <c r="B162" s="44" t="n"/>
      <c r="C162" s="44" t="n"/>
      <c r="D162" s="44" t="n"/>
      <c r="E162" s="44" t="n"/>
      <c r="F162" s="44" t="n"/>
      <c r="G162" s="44" t="n"/>
      <c r="H162" s="86" t="n"/>
      <c r="I162" s="86" t="n"/>
      <c r="J162" s="44" t="n"/>
      <c r="K162" s="44" t="n"/>
      <c r="L162" s="44" t="n"/>
      <c r="M162" s="44" t="n"/>
      <c r="N162" s="44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EV-CLS-0159</t>
        </is>
      </c>
      <c r="B163" s="44" t="n"/>
      <c r="C163" s="44" t="n"/>
      <c r="D163" s="44" t="n"/>
      <c r="E163" s="44" t="n"/>
      <c r="F163" s="44" t="n"/>
      <c r="G163" s="44" t="n"/>
      <c r="H163" s="86" t="n"/>
      <c r="I163" s="86" t="n"/>
      <c r="J163" s="44" t="n"/>
      <c r="K163" s="44" t="n"/>
      <c r="L163" s="44" t="n"/>
      <c r="M163" s="44" t="n"/>
      <c r="N163" s="44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EV-CLS-0160</t>
        </is>
      </c>
      <c r="B164" s="44" t="n"/>
      <c r="C164" s="44" t="n"/>
      <c r="D164" s="44" t="n"/>
      <c r="E164" s="44" t="n"/>
      <c r="F164" s="44" t="n"/>
      <c r="G164" s="44" t="n"/>
      <c r="H164" s="86" t="n"/>
      <c r="I164" s="86" t="n"/>
      <c r="J164" s="44" t="n"/>
      <c r="K164" s="44" t="n"/>
      <c r="L164" s="44" t="n"/>
      <c r="M164" s="44" t="n"/>
      <c r="N164" s="44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autoFilter ref="A4:N164"/>
  <mergeCells count="2">
    <mergeCell ref="A2:N2"/>
    <mergeCell ref="A1:N1"/>
  </mergeCells>
  <conditionalFormatting sqref="I5:I164">
    <cfRule type="expression" priority="1" dxfId="1">
      <formula>AND(I5&lt;&gt;"",I5&lt;TODAY())</formula>
    </cfRule>
  </conditionalFormatting>
  <conditionalFormatting sqref="K5:K164">
    <cfRule type="expression" priority="2" dxfId="0">
      <formula>K5="Current"</formula>
    </cfRule>
  </conditionalFormatting>
  <dataValidations count="2">
    <dataValidation sqref="K5:K164" showDropDown="0" showInputMessage="0" showErrorMessage="0" allowBlank="0" type="list">
      <formula1>"Current,Draft,Superseded,Expired,Rejected"</formula1>
    </dataValidation>
    <dataValidation sqref="M5:M16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selection activeCell="A1" sqref="A1"/>
    </sheetView>
  </sheetViews>
  <sheetFormatPr baseColWidth="8" defaultRowHeight="15"/>
  <cols>
    <col width="32" customWidth="1" style="84" min="1" max="1"/>
    <col width="25" customWidth="1" style="84" min="2" max="2"/>
    <col width="22" customWidth="1" style="84" min="3" max="3"/>
    <col width="24" customWidth="1" style="84" min="4" max="4"/>
    <col width="18" customWidth="1" style="84" min="5" max="5"/>
    <col width="18" customWidth="1" style="84" min="6" max="6"/>
    <col width="18" customWidth="1" style="84" min="7" max="7"/>
    <col width="22" customWidth="1" style="84" min="8" max="8"/>
  </cols>
  <sheetData>
    <row r="1" ht="35" customHeight="1" s="84">
      <c r="A1" s="15" t="inlineStr">
        <is>
          <t>Classification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Mechanical classification readiness only. Legal routes may overlap; the dashboard never certifies full AI Act compliance.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84">
      <c r="A3" s="33" t="inlineStr">
        <is>
          <t>CLASSIFICATION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85" t="inlineStr">
        <is>
          <t>Metric</t>
        </is>
      </c>
      <c r="B4" s="85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Primary classification outcome</t>
        </is>
      </c>
      <c r="B5" s="48">
        <f>'02_CLASSIFICATION_MATRIX'!A17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Article 5 screen</t>
        </is>
      </c>
      <c r="B6" s="48">
        <f>'01_SYSTEM_PROFILE'!B52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Annex I outcome</t>
        </is>
      </c>
      <c r="B7" s="48">
        <f>'03_ANNEX_I_TESTS'!A13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Annex III outcome</t>
        </is>
      </c>
      <c r="B8" s="48">
        <f>'04_ANNEX_III_TESTS'!A44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Article 50 handoff</t>
        </is>
      </c>
      <c r="B9" s="48">
        <f>'01_SYSTEM_PROFILE'!B53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GPAI route</t>
        </is>
      </c>
      <c r="B10" s="48">
        <f>'01_SYSTEM_PROFILE'!B51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Operator role</t>
        </is>
      </c>
      <c r="B11" s="48">
        <f>'01_SYSTEM_PROFILE'!B54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classification rows</t>
        </is>
      </c>
      <c r="B12" s="48">
        <f>COUNTIF('02_CLASSIFICATION_MATRIX'!H5:H14,"Not started")+COUNTIF('02_CLASSIFICATION_MATRIX'!H5:H14,"In progress")+COUNTIF('02_CLASSIFICATION_MATRIX'!H5:H14,"Blocked")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rows lacking current evidence</t>
        </is>
      </c>
      <c r="B13" s="48">
        <f>SUMPRODUCT(('02_CLASSIFICATION_MATRIX'!H5:H14="Verified")*('02_CLASSIFICATION_MATRIX'!J5:J14&lt;&gt;"Current evidence"))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Annex I unresolved tests</t>
        </is>
      </c>
      <c r="B14" s="48">
        <f>IF('03_ANNEX_I_TESTS'!D5="No",0,IF(OR('03_ANNEX_I_TESTS'!D5="",'03_ANNEX_I_TESTS'!D5="Needs assessment"),1,COUNTBLANK('03_ANNEX_I_TESTS'!D6:D9)+COUNTIF('03_ANNEX_I_TESTS'!D6:D9,"Needs assessment")+IF('03_ANNEX_I_TESTS'!D10="",1,0)))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Annex I evidence gaps</t>
        </is>
      </c>
      <c r="B15" s="48">
        <f>IF('03_ANNEX_I_TESTS'!D5="No",IF('03_ANNEX_I_TESTS'!H5="Current evidence",0,1),IF('03_ANNEX_I_TESTS'!D5="Yes",IF('03_ANNEX_I_TESTS'!H5="Current evidence",0,1)+COUNTIFS('03_ANNEX_I_TESTS'!D6:D9,"Yes",'03_ANNEX_I_TESTS'!H6:H9,"&lt;&gt;Current evidence")+COUNTIFS('03_ANNEX_I_TESTS'!D6:D9,"No",'03_ANNEX_I_TESTS'!H6:H9,"&lt;&gt;Current evidence")+IF(AND('03_ANNEX_I_TESTS'!D10&lt;&gt;"",'03_ANNEX_I_TESTS'!H10&lt;&gt;"Current evidence"),1,0),0))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Annex III unresolved use cases</t>
        </is>
      </c>
      <c r="B16" s="48">
        <f>COUNTBLANK('04_ANNEX_III_TESTS'!D5:D29)+COUNTIF('04_ANNEX_III_TESTS'!D5:D29,"Needs assessment")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Annex III use-case evidence gaps</t>
        </is>
      </c>
      <c r="B17" s="48">
        <f>COUNTIFS('04_ANNEX_III_TESTS'!D5:D29,"Yes",'04_ANNEX_III_TESTS'!H5:H29,"&lt;&gt;Current evidence")+COUNTIFS('04_ANNEX_III_TESTS'!D5:D29,"No",'04_ANNEX_III_TESTS'!H5:H29,"&lt;&gt;Current evidence")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6(3) unresolved tests</t>
        </is>
      </c>
      <c r="B18" s="48">
        <f>IF(COUNTIF('04_ANNEX_III_TESTS'!D5:D29,"Yes")&gt;0,COUNTBLANK('04_ANNEX_III_TESTS'!D34:D40)+COUNTIF('04_ANNEX_III_TESTS'!D34:D40,"Needs assessment"),0)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6(3) evidence gaps</t>
        </is>
      </c>
      <c r="B19" s="48">
        <f>IF(COUNTIF('04_ANNEX_III_TESTS'!D5:D29,"Yes")&gt;0,COUNTIFS('04_ANNEX_III_TESTS'!D34:D40,"Yes",'04_ANNEX_III_TESTS'!H34:H40,"&lt;&gt;Current evidence")+COUNTIFS('04_ANNEX_III_TESTS'!D34:D40,"No",'04_ANNEX_III_TESTS'!H34:H40,"&lt;&gt;Current evidence"),0)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Expired current evidence</t>
        </is>
      </c>
      <c r="B20" s="48">
        <f>TEXT(COUNTIFS('06_EVIDENCE_REGISTER'!I5:I164,"&lt;"&amp;TODAY(),'06_EVIDENCE_REGISTER'!I5:I164,"&gt;0",'06_EVIDENCE_REGISTER'!K5:K164,"Current"),"0")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23" customHeight="1" s="84">
      <c r="A22" s="33" t="inlineStr">
        <is>
          <t>CURRENT CLASSIFICATION TIMELINE</t>
        </is>
      </c>
      <c r="B22" s="1" t="n"/>
      <c r="C22" s="1" t="n"/>
      <c r="D22" s="1" t="n"/>
      <c r="E22" s="1" t="n"/>
      <c r="F22" s="1" t="n"/>
      <c r="G22" s="1" t="n"/>
      <c r="H22" s="1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31" customHeight="1" s="84">
      <c r="A23" s="40" t="inlineStr">
        <is>
          <t>Route</t>
        </is>
      </c>
      <c r="B23" s="40" t="inlineStr">
        <is>
          <t>Date</t>
        </is>
      </c>
      <c r="C23" s="40" t="inlineStr">
        <is>
          <t>Status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New Article 5(ba)/(bb) routes</t>
        </is>
      </c>
      <c r="B24" s="87" t="n">
        <v>46358</v>
      </c>
      <c r="C24" s="16" t="inlineStr">
        <is>
          <t>Future binding date — screen now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Article 6(2) / Annex III</t>
        </is>
      </c>
      <c r="B25" s="87" t="n">
        <v>46723</v>
      </c>
      <c r="C25" s="16" t="inlineStr">
        <is>
          <t>Preparation phase until binding date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Article 6(1) / Annex I</t>
        </is>
      </c>
      <c r="B26" s="87" t="n">
        <v>46967</v>
      </c>
      <c r="C26" s="16" t="inlineStr">
        <is>
          <t>Preparation phase until binding date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Article 50 transparency</t>
        </is>
      </c>
      <c r="B27" s="87" t="n">
        <v>46236</v>
      </c>
      <c r="C27" s="16" t="inlineStr">
        <is>
          <t>Applicable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23" customHeight="1" s="84">
      <c r="A29" s="33" t="inlineStr">
        <is>
          <t>READINESS DECISION</t>
        </is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79">
        <f>IF(LEFT(B5,5)="BLOCK","BLOCK — ARTICLE 5 HANDOFF REQUIRED",IF(LEFT(B5,10)="TRANSITION","TRANSITION REVIEW REQUIRED — FUTURE ARTICLE 5(1)(ba)/(bb) ROUTE",IF(OR(B5="CLASSIFICATION SCOPE UNRESOLVED",LEFT(B6,5)="Needs",B9="Needs assessment",B10="Needs assessment",B11="Needs assessment"),"NOT READY — CLASSIFICATION SCOPE / OVERLAPPING ROUTES UNRESOLVED",IF(B12&gt;0,"NOT READY — CLASSIFICATION ROWS OPEN",IF(B13&gt;0,"NOT READY — VERIFIED ROUTES LACK CURRENT EVIDENCE",IF(OR(B14&gt;0,B16&gt;0,B18&gt;0),"NOT READY — CLASSIFICATION TESTS UNRESOLVED",IF(OR(B15&gt;0,B17&gt;0,B19&gt;0),"NOT READY — CLASSIFICATION TEST EVIDENCE GAPS",IF(VALUE(B20)&gt;0,"NOT READY — EXPIRED EVIDENCE","READY FOR INDEPENDENT CLASSIFICATION REVIEW"))))))))</f>
        <v/>
      </c>
      <c r="B30" s="1" t="n"/>
      <c r="C30" s="1" t="n"/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 ht="23" customHeight="1" s="84">
      <c r="A35" s="33" t="inlineStr">
        <is>
          <t>INDEPENDENT REVIEW / SIGN-OFF</t>
        </is>
      </c>
      <c r="B35" s="1" t="n"/>
      <c r="C35" s="1" t="n"/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Reviewer name</t>
        </is>
      </c>
      <c r="B36" s="44" t="str"/>
      <c r="C36" s="6" t="inlineStr">
        <is>
          <t>Review date</t>
        </is>
      </c>
      <c r="D36" s="86" t="str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Role / organisation</t>
        </is>
      </c>
      <c r="B37" s="44" t="str"/>
      <c r="C37" s="6" t="inlineStr">
        <is>
          <t>Decision</t>
        </is>
      </c>
      <c r="D37" s="44" t="str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Article 5 screen / handoff reviewed</t>
        </is>
      </c>
      <c r="B38" s="46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Annex I / Article 6(1a)–(1c) analysis reviewed</t>
        </is>
      </c>
      <c r="B39" s="46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Annex III / Article 6(3) analysis reviewed</t>
        </is>
      </c>
      <c r="B40" s="46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GPAI / Article 50 overlapping routes reviewed</t>
        </is>
      </c>
      <c r="B41" s="46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Operator role / Article 49 / reassessment triggers reviewed</t>
        </is>
      </c>
      <c r="B42" s="46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Scope limitations / assumptions</t>
        </is>
      </c>
      <c r="B43" s="46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Reviewer comments</t>
        </is>
      </c>
      <c r="B44" s="46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Approval reference / evidence ID</t>
        </is>
      </c>
      <c r="B45" s="46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mergeCells count="15">
    <mergeCell ref="A1:H1"/>
    <mergeCell ref="A3:H3"/>
    <mergeCell ref="B40:H40"/>
    <mergeCell ref="B41:H41"/>
    <mergeCell ref="A35:H35"/>
    <mergeCell ref="A29:H29"/>
    <mergeCell ref="B44:H44"/>
    <mergeCell ref="A2:H2"/>
    <mergeCell ref="B43:H43"/>
    <mergeCell ref="A22:H22"/>
    <mergeCell ref="B39:H39"/>
    <mergeCell ref="B38:H38"/>
    <mergeCell ref="A30:H33"/>
    <mergeCell ref="B42:H42"/>
    <mergeCell ref="B45:H45"/>
  </mergeCells>
  <conditionalFormatting sqref="A30:H33">
    <cfRule type="expression" priority="1" dxfId="1">
      <formula>LEFT(A30,5)="BLOCK"</formula>
    </cfRule>
    <cfRule type="expression" priority="2" dxfId="1">
      <formula>LEFT(A30,9)="NOT READY"</formula>
    </cfRule>
    <cfRule type="expression" priority="3" dxfId="0">
      <formula>LEFT(A30,5)="READY"</formula>
    </cfRule>
  </conditionalFormatting>
  <dataValidations count="1">
    <dataValidation sqref="D37" showDropDown="0" showInputMessage="0" showErrorMessage="0" allowBlank="0" type="list">
      <formula1>"Confirmed,Confirmed with conditions,Not confirmed,Further legal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2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84" min="1" max="1"/>
    <col width="38" customWidth="1" style="84" min="2" max="2"/>
    <col width="42" customWidth="1" style="84" min="3" max="3"/>
    <col width="23" customWidth="1" style="84" min="4" max="4"/>
    <col width="62" customWidth="1" style="84" min="5" max="5"/>
    <col width="72" customWidth="1" style="84" min="6" max="6"/>
  </cols>
  <sheetData>
    <row r="1" ht="35" customHeight="1" s="84">
      <c r="A1" s="15" t="inlineStr">
        <is>
          <t>Classification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84">
      <c r="A2" s="21" t="inlineStr">
        <is>
          <t>Binding EU law first. Draft Commission high-risk guidance is labelled non-binding and never overrides the Regulation.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84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SRC-CLS-01</t>
        </is>
      </c>
      <c r="B5" s="6" t="inlineStr">
        <is>
          <t>Regulation (EU) 2024/1689 — consolidated 27 July 2026</t>
        </is>
      </c>
      <c r="C5" s="6" t="inlineStr">
        <is>
          <t>Arts. 2, 3, 5, 6, 25, 49, 50, 51–55, 71, 113; Annexes I &amp; III</t>
        </is>
      </c>
      <c r="D5" s="16" t="inlineStr">
        <is>
          <t>Binding EU law</t>
        </is>
      </c>
      <c r="E5" s="6" t="inlineStr">
        <is>
          <t>Primary classification baseline</t>
        </is>
      </c>
      <c r="F5" s="88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SRC-CLS-02</t>
        </is>
      </c>
      <c r="B6" s="6" t="inlineStr">
        <is>
          <t>Regulation (EU) 2026/1744 — Digital Omnibus on AI</t>
        </is>
      </c>
      <c r="C6" s="6" t="inlineStr">
        <is>
          <t>Art. 5(ba)/(bb), Art. 5(1a)/(1b), Art. 6(1a)–(1c), Art. 113</t>
        </is>
      </c>
      <c r="D6" s="16" t="inlineStr">
        <is>
          <t>Binding EU law</t>
        </is>
      </c>
      <c r="E6" s="6" t="inlineStr">
        <is>
          <t>Current Article 5 additions, Annex I clarifications and classification dates</t>
        </is>
      </c>
      <c r="F6" s="88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SRC-CLS-03</t>
        </is>
      </c>
      <c r="B7" s="6" t="inlineStr">
        <is>
          <t>European Commission — Draft guidelines on classification of high-risk AI systems</t>
        </is>
      </c>
      <c r="C7" s="6" t="inlineStr">
        <is>
          <t>Article 6 practical interpretation; Annex I / Annex III examples</t>
        </is>
      </c>
      <c r="D7" s="16" t="inlineStr">
        <is>
          <t>Draft, non-binding Commission guidance</t>
        </is>
      </c>
      <c r="E7" s="6" t="inlineStr">
        <is>
          <t>Interpretive support only; final adoption not assumed</t>
        </is>
      </c>
      <c r="F7" s="88" t="inlineStr">
        <is>
          <t>https://digital-strategy.ec.europa.eu/en/library/draft-commission-guidelines-classification-high-risk-ai-systems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SRC-CLS-04</t>
        </is>
      </c>
      <c r="B8" s="6" t="inlineStr">
        <is>
          <t>European Commission — Guidelines for providers and deployers of high-risk systems</t>
        </is>
      </c>
      <c r="C8" s="6" t="inlineStr">
        <is>
          <t>High-risk overview and implementation timeline</t>
        </is>
      </c>
      <c r="D8" s="16" t="inlineStr">
        <is>
          <t>Commission information / draft-guidance portal</t>
        </is>
      </c>
      <c r="E8" s="6" t="inlineStr">
        <is>
          <t>Timeline and explanatory cross-check</t>
        </is>
      </c>
      <c r="F8" s="88" t="inlineStr">
        <is>
          <t>https://digital-strategy.ec.europa.eu/en/policies/guidelines-ai-high-risk-systems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SRC-CLS-05</t>
        </is>
      </c>
      <c r="B9" s="6" t="inlineStr">
        <is>
          <t>European Commission — Article 50 transparency guidelines</t>
        </is>
      </c>
      <c r="C9" s="6" t="inlineStr">
        <is>
          <t>Article 50</t>
        </is>
      </c>
      <c r="D9" s="16" t="inlineStr">
        <is>
          <t>Commission guidelines</t>
        </is>
      </c>
      <c r="E9" s="6" t="inlineStr">
        <is>
          <t>Supports the Article 50 handoff; companion transparency workbook remains operational package</t>
        </is>
      </c>
      <c r="F9" s="88" t="inlineStr">
        <is>
          <t>https://digital-strategy.ec.europa.eu/en/library/guidelines-transparency-obligations-providers-and-deployers-ai-systems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SRC-CLS-06</t>
        </is>
      </c>
      <c r="B10" s="6" t="inlineStr">
        <is>
          <t>Directive 2011/93/EU</t>
        </is>
      </c>
      <c r="C10" s="6" t="inlineStr">
        <is>
          <t>Article 2(c),(e); Article 5</t>
        </is>
      </c>
      <c r="D10" s="16" t="inlineStr">
        <is>
          <t>Binding EU law</t>
        </is>
      </c>
      <c r="E10" s="6" t="inlineStr">
        <is>
          <t>Cross-law basis for new Article 5(1)(bb) child sexual abuse material/performance route</t>
        </is>
      </c>
      <c r="F10" s="88" t="inlineStr">
        <is>
          <t>https://eur-lex.europa.eu/eli/dir/2011/93/oj/eng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AI System Classification Decision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2026-09-06T12:57:29Z</dcterms:created>
  <dcterms:modified xmlns:dcterms="http://purl.org/dc/terms/" xmlns:xsi="http://www.w3.org/2001/XMLSchema-instance" xsi:type="dcterms:W3CDTF">2026-09-06T12:57:29Z</dcterms:modified>
  <cp:lastModifiedBy>AZComply</cp:lastModifiedBy>
</cp:coreProperties>
</file>