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MODEL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ANNEX_XI_TECH_DOC" sheetId="4" state="visible" r:id="rId4"/>
    <sheet xmlns:r="http://schemas.openxmlformats.org/officeDocument/2006/relationships" name="04_DOWNSTREAM_COPYRIGHT" sheetId="5" state="visible" r:id="rId5"/>
    <sheet xmlns:r="http://schemas.openxmlformats.org/officeDocument/2006/relationships" name="05_SYSTEMIC_RISK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'00_README'!$A$1:$C$43</definedName>
    <definedName name="_xlnm.Print_Area" localSheetId="1">'01_MODEL_PROFILE'!$A$1:$D$51</definedName>
    <definedName name="_xlnm._FilterDatabase" localSheetId="2" hidden="1">'02_CONTROL_MATRIX'!$A$4:$M$20</definedName>
    <definedName name="_xlnm.Print_Titles" localSheetId="2">'02_CONTROL_MATRIX'!$4:$4</definedName>
    <definedName name="_xlnm.Print_Area" localSheetId="2">'02_CONTROL_MATRIX'!$A$1:$M$20</definedName>
    <definedName name="_xlnm._FilterDatabase" localSheetId="3" hidden="1">'03_ANNEX_XI_TECH_DOC'!$A$4:$K$26</definedName>
    <definedName name="_xlnm.Print_Titles" localSheetId="3">'03_ANNEX_XI_TECH_DOC'!$4:$4</definedName>
    <definedName name="_xlnm.Print_Area" localSheetId="3">'03_ANNEX_XI_TECH_DOC'!$A$1:$K$26</definedName>
    <definedName name="_xlnm._FilterDatabase" localSheetId="4" hidden="1">'04_DOWNSTREAM_COPYRIGHT'!$A$4:$L$44</definedName>
    <definedName name="_xlnm.Print_Titles" localSheetId="4">'04_DOWNSTREAM_COPYRIGHT'!$4:$4</definedName>
    <definedName name="_xlnm.Print_Area" localSheetId="4">'04_DOWNSTREAM_COPYRIGHT'!$A$1:$L$44</definedName>
    <definedName name="_xlnm._FilterDatabase" localSheetId="5" hidden="1">'05_SYSTEMIC_RISK'!$A$4:$L$76</definedName>
    <definedName name="_xlnm.Print_Titles" localSheetId="5">'05_SYSTEMIC_RISK'!$4:$4</definedName>
    <definedName name="_xlnm.Print_Area" localSheetId="5">'05_SYSTEMIC_RISK'!$A$1:$L$76</definedName>
    <definedName name="_xlnm._FilterDatabase" localSheetId="6" hidden="1">'06_EVIDENCE_REGISTER'!$A$4:$N$244</definedName>
    <definedName name="_xlnm.Print_Titles" localSheetId="6">'06_EVIDENCE_REGISTER'!$4:$4</definedName>
    <definedName name="_xlnm.Print_Area" localSheetId="6">'06_EVIDENCE_REGISTER'!$A$1:$N$244</definedName>
    <definedName name="_xlnm.Print_Area" localSheetId="7">'07_DASHBOARD_SIGNOFF'!$A$1:$C$52</definedName>
    <definedName name="_xlnm._FilterDatabase" localSheetId="8" hidden="1">'08_SOURCE_REGISTER'!$A$4:$F$11</definedName>
    <definedName name="_xlnm.Print_Titles" localSheetId="8">'08_SOURCE_REGISTER'!$4:$4</definedName>
    <definedName name="_xlnm.Print_Area" localSheetId="8">'08_SOURCE_REGISTER'!$A$1:$F$11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0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9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3" borderId="1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5" fontId="1" fillId="7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9"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digital-strategy.ec.europa.eu/en/policies/guidelines-gpai-providers" TargetMode="External" Id="rId2"/><Relationship Type="http://schemas.openxmlformats.org/officeDocument/2006/relationships/hyperlink" Target="https://digital-strategy.ec.europa.eu/en/policies/contents-code-gpai" TargetMode="External" Id="rId3"/><Relationship Type="http://schemas.openxmlformats.org/officeDocument/2006/relationships/hyperlink" Target="https://digital-strategy.ec.europa.eu/en/library/explanatory-notice-and-template-public-summary-training-content-general-purpose-ai-models" TargetMode="External" Id="rId4"/><Relationship Type="http://schemas.openxmlformats.org/officeDocument/2006/relationships/hyperlink" Target="https://digital-strategy.ec.europa.eu/en/policies/guidelines-gpai-providers" TargetMode="External" Id="rId5"/><Relationship Type="http://schemas.openxmlformats.org/officeDocument/2006/relationships/hyperlink" Target="https://eur-lex.europa.eu/eli/dir/2019/790/oj/eng" TargetMode="External" Id="rId6"/><Relationship Type="http://schemas.openxmlformats.org/officeDocument/2006/relationships/hyperlink" Target="https://digital-strategy.ec.europa.eu/en/factpages/general-purpose-ai-obligations-under-ai-ac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5" customHeight="1">
      <c r="A1" s="15" t="inlineStr">
        <is>
          <t>AZComply — General-Purpose AI Model Compliance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EU AI Act • Articles 51–56 • Annex XI / XII / XIII • GPAI Code of Practice • Public Training-Content Summary • EU SEND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GPAI model facts into a controlled compliance dossier: GPAI/provider scope → Article 53 obligations → Annex XI technical documentation → downstream Annex XII information → copyright/training-summary controls → authorised representative → systemic-risk Article 51/52 classification → Article 55 safety/security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GPAI models placed on the Union market, including providers outside the EU and providers of GPAI models with systemic risk.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Separate ordinary GPAI obligations from systemic-risk obligations; model open-source exemptions accurately; structure Annex XI/XII, copyright, training-summary, authorised-representative, EU SEND and incident controls.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Treat 10²³ FLOPs as a binding statutory GPAI definition, classify downstream AI systems as high-risk, replace Article 50 system-level transparency, or automatically certify full AI Act compliance.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GPAI is a model-level Chapter V regime. A GPAI model can later be integrated into AI systems with separate system-level classifications and obligations. Systemic risk is an additional GPAI classification, not the same thing as Article 6 high-risk AI systems.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>
      <c r="A13" s="33" t="inlineStr">
        <is>
          <t>CURRENT 2026 GPAI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>
      <c r="A14" s="40" t="inlineStr">
        <is>
          <t>Route</t>
        </is>
      </c>
      <c r="B14" s="40" t="inlineStr">
        <is>
          <t>Current rule / status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GPAI scope</t>
        </is>
      </c>
      <c r="B15" s="44" t="inlineStr">
        <is>
          <t>AI Act definition is functional/general-purpose; Commission guidelines use &gt;10²³ FLOPs plus broad generative capability as an indicative criterion, with exceptions</t>
        </is>
      </c>
      <c r="C15" s="6" t="inlineStr">
        <is>
          <t>10²³ is recorded as non-binding Commission guidance only.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53</t>
        </is>
      </c>
      <c r="B16" s="44" t="inlineStr">
        <is>
          <t>All GPAI providers: Annex XI technical documentation, downstream information, copyright policy, public training-content summary; cooperation; Code/standard/alternative-means pathway</t>
        </is>
      </c>
      <c r="C16" s="6" t="inlineStr">
        <is>
          <t>Each obligation is separately gated.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Open-source exemption</t>
        </is>
      </c>
      <c r="B17" s="44" t="inlineStr">
        <is>
          <t>Qualifying free/open-source GPAI is exempt from Article 53(1)(a) and (b), and Article 54, unless systemic risk; copyright + public training summary still apply</t>
        </is>
      </c>
      <c r="C17" s="6" t="inlineStr">
        <is>
          <t>Formula-driven exemption.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51 / 52</t>
        </is>
      </c>
      <c r="B18" s="44" t="inlineStr">
        <is>
          <t>Systemic-risk classification via high-impact capabilities or Commission designation; &gt;10²⁵ FLOPs creates the statutory high-impact presumption; notification within two weeks</t>
        </is>
      </c>
      <c r="C18" s="6" t="inlineStr">
        <is>
          <t>Dedicated classification/notification register.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55</t>
        </is>
      </c>
      <c r="B19" s="44" t="inlineStr">
        <is>
          <t>Additional evaluation/adversarial testing, systemic-risk assessment/mitigation, serious-incident reporting without undue delay, cybersecurity</t>
        </is>
      </c>
      <c r="C19" s="6" t="inlineStr">
        <is>
          <t>Dedicated safety/security register.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Code of Practice</t>
        </is>
      </c>
      <c r="B20" s="44" t="inlineStr">
        <is>
          <t>Commission and AI Board assessed the GPAI Code of Practice as adequate; use is voluntary, with alternative adequate means available</t>
        </is>
      </c>
      <c r="C20" s="6" t="inlineStr">
        <is>
          <t>Code pathway separated from binding obligations.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23" customHeight="1">
      <c r="A22" s="33" t="inlineStr">
        <is>
          <t>APPLICATION / ENFORCEMENT TIMELINE</t>
        </is>
      </c>
      <c r="B22" s="1" t="n"/>
      <c r="C22" s="1" t="n"/>
      <c r="D22" s="1" t="n"/>
      <c r="E22" s="1" t="n"/>
      <c r="F22" s="1" t="n"/>
      <c r="G22" s="1" t="n"/>
      <c r="H22" s="1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31" customHeight="1">
      <c r="A23" s="40" t="inlineStr">
        <is>
          <t>Item</t>
        </is>
      </c>
      <c r="B23" s="40" t="inlineStr">
        <is>
          <t>Date</t>
        </is>
      </c>
      <c r="C23" s="40" t="inlineStr">
        <is>
          <t>Meaning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GPAI provider obligations</t>
        </is>
      </c>
      <c r="B24" s="47" t="inlineStr">
        <is>
          <t>2 August 2025</t>
        </is>
      </c>
      <c r="C24" s="6" t="inlineStr">
        <is>
          <t>Articles 53–55 became applicable to new GPAI models placed on the Union market.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Commission enforcement powers</t>
        </is>
      </c>
      <c r="B25" s="47" t="inlineStr">
        <is>
          <t>2 August 2026</t>
        </is>
      </c>
      <c r="C25" s="6" t="inlineStr">
        <is>
          <t>Full Commission enforcement, including fines, is now in application.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Models placed on market before 2 August 2025</t>
        </is>
      </c>
      <c r="B26" s="47" t="inlineStr">
        <is>
          <t>2 August 2027</t>
        </is>
      </c>
      <c r="C26" s="6" t="inlineStr">
        <is>
          <t>Legacy GPAI models must comply by this date.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Training-content summary template</t>
        </is>
      </c>
      <c r="B27" s="47" t="inlineStr">
        <is>
          <t>Mandatory Commission template available</t>
        </is>
      </c>
      <c r="C27" s="6" t="inlineStr">
        <is>
          <t>Article 53(1)(d) public summary must use it; updates follow the template/explanatory notice.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23" customHeight="1">
      <c r="A29" s="33" t="inlineStr">
        <is>
          <t>8-STEP OPERATING PLAN</t>
        </is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1</t>
        </is>
      </c>
      <c r="B30" s="44" t="inlineStr">
        <is>
          <t>Profile</t>
        </is>
      </c>
      <c r="C30" s="7" t="inlineStr">
        <is>
          <t>Enter model/provider, Union-market, open-source, legacy/new-model, compute, designation and authorised-representative facts in 01_MODEL_PROFILE.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2</t>
        </is>
      </c>
      <c r="B31" s="44" t="inlineStr">
        <is>
          <t>Resolve scope</t>
        </is>
      </c>
      <c r="C31" s="7" t="inlineStr">
        <is>
          <t>Determine GPAI provider scope, open-source exemptions, systemic-risk route and applicable date.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3</t>
        </is>
      </c>
      <c r="B32" s="44" t="inlineStr">
        <is>
          <t>Assign controls</t>
        </is>
      </c>
      <c r="C32" s="7" t="inlineStr">
        <is>
          <t>Complete 02_CONTROL_MATRIX with owners, status, evidence and remediation.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4</t>
        </is>
      </c>
      <c r="B33" s="44" t="inlineStr">
        <is>
          <t>Build Annex XI</t>
        </is>
      </c>
      <c r="C33" s="7" t="inlineStr">
        <is>
          <t>Complete exact Annex XI Section 1 and systemic-risk Section 2 documentation in 03_ANNEX_XI_TECH_DOC.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5</t>
        </is>
      </c>
      <c r="B34" s="44" t="inlineStr">
        <is>
          <t>Downstream + copyright</t>
        </is>
      </c>
      <c r="C34" s="7" t="inlineStr">
        <is>
          <t>Complete exact Annex XII information, copyright policy and mandatory public training-content summary in 04_DOWNSTREAM_COPYRIGHT.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6</t>
        </is>
      </c>
      <c r="B35" s="44" t="inlineStr">
        <is>
          <t>Systemic risk</t>
        </is>
      </c>
      <c r="C35" s="7" t="inlineStr">
        <is>
          <t>If applicable, complete Article 51/52 notification plus Article 55 evaluation, risk, incident and cyber controls in 05_SYSTEMIC_RISK.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7</t>
        </is>
      </c>
      <c r="B36" s="44" t="inlineStr">
        <is>
          <t>Evidence</t>
        </is>
      </c>
      <c r="C36" s="7" t="inlineStr">
        <is>
          <t>Register exact linked evidence IDs in 06_EVIDENCE_REGISTER; current correctly-linked evidence drives readiness.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39" t="inlineStr">
        <is>
          <t>8</t>
        </is>
      </c>
      <c r="B37" s="44" t="inlineStr">
        <is>
          <t>Independent review</t>
        </is>
      </c>
      <c r="C37" s="7" t="inlineStr">
        <is>
          <t>Use 07_DASHBOARD_SIGNOFF. Maximum state is READY FOR INDEPENDENT GPAI REVIEW, never automatic 'EU AI Act compliant'.</t>
        </is>
      </c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 ht="23" customHeight="1">
      <c r="A39" s="33" t="inlineStr">
        <is>
          <t>INPUT / OUTPUT CONVENTION</t>
        </is>
      </c>
      <c r="B39" s="1" t="n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47" t="inlineStr">
        <is>
          <t>Yellow</t>
        </is>
      </c>
      <c r="B40" s="7" t="inlineStr">
        <is>
          <t>User fact, document reference, provider decision, owner, evidence pointer or reviewer input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44" t="inlineStr">
        <is>
          <t>Blue</t>
        </is>
      </c>
      <c r="B41" s="7" t="inlineStr">
        <is>
          <t>Calculated / legal-reference result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51" t="inlineStr">
        <is>
          <t>Red</t>
        </is>
      </c>
      <c r="B42" s="7" t="inlineStr">
        <is>
          <t>Unresolved scope, overdue notification, failed systemic-risk control or missing/stale evidence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55" t="inlineStr">
        <is>
          <t>Green</t>
        </is>
      </c>
      <c r="B43" s="7" t="inlineStr">
        <is>
          <t>Current evidence / resolved/review-ready state</t>
        </is>
      </c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mergeCells count="24">
    <mergeCell ref="A39:H39"/>
    <mergeCell ref="B40:H40"/>
    <mergeCell ref="B9:H9"/>
    <mergeCell ref="C31:H31"/>
    <mergeCell ref="A1:H1"/>
    <mergeCell ref="C36:H36"/>
    <mergeCell ref="A7:H7"/>
    <mergeCell ref="B41:H41"/>
    <mergeCell ref="C32:H32"/>
    <mergeCell ref="A3:H5"/>
    <mergeCell ref="A2:H2"/>
    <mergeCell ref="C37:H37"/>
    <mergeCell ref="B43:H43"/>
    <mergeCell ref="B42:H42"/>
    <mergeCell ref="B11:H11"/>
    <mergeCell ref="C34:H34"/>
    <mergeCell ref="C30:H30"/>
    <mergeCell ref="A22:H22"/>
    <mergeCell ref="C33:H33"/>
    <mergeCell ref="B8:H8"/>
    <mergeCell ref="A29:H29"/>
    <mergeCell ref="A13:H13"/>
    <mergeCell ref="C35:H35"/>
    <mergeCell ref="B10:H10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49" customWidth="1" min="2" max="2"/>
    <col width="24" customWidth="1" min="3" max="3"/>
    <col width="45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5" t="inlineStr">
        <is>
          <t>GPAI Model &amp; Provider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Enter model/provider facts. Blue outputs determine ordinary GPAI, open-source, authorised-representative and systemic-risk routes.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MODEL / PROVIDER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Model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Model version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Release / first Union-market date</t>
        </is>
      </c>
      <c r="B8" s="74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Model family / base model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Primary modalities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Distribution method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Licence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Primary GPAI compliance owner</t>
        </is>
      </c>
      <c r="B13" s="46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58" t="inlineStr">
        <is>
          <t>Assessment date</t>
        </is>
      </c>
      <c r="B14" s="74" t="str"/>
      <c r="C14" s="46" t="str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23" customHeight="1">
      <c r="A16" s="33" t="inlineStr">
        <is>
          <t>GPAI / PROVIDER / SYSTEMIC-RISK FACTS</t>
        </is>
      </c>
      <c r="B16" s="1" t="n"/>
      <c r="C16" s="1" t="n"/>
      <c r="D16" s="1" t="n"/>
      <c r="E16" s="1" t="n"/>
      <c r="F16" s="1" t="n"/>
      <c r="G16" s="1" t="n"/>
      <c r="H16" s="1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 ht="31" customHeight="1">
      <c r="A17" s="40" t="inlineStr">
        <is>
          <t>ID</t>
        </is>
      </c>
      <c r="B17" s="40" t="inlineStr">
        <is>
          <t>Question</t>
        </is>
      </c>
      <c r="C17" s="40" t="inlineStr">
        <is>
          <t>Answer</t>
        </is>
      </c>
      <c r="D17" s="40" t="inlineStr">
        <is>
          <t>Why it matters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S-01</t>
        </is>
      </c>
      <c r="B18" s="6" t="inlineStr">
        <is>
          <t>Does the model display significant generality and competently perform a wide range of distinct tasks, and can it be integrated into a variety of downstream systems/applications?</t>
        </is>
      </c>
      <c r="C18" s="46" t="str"/>
      <c r="D18" s="6" t="inlineStr">
        <is>
          <t>Core Article 3(63) GPAI concept.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S-02</t>
        </is>
      </c>
      <c r="B19" s="6" t="inlineStr">
        <is>
          <t>Does the Commission-guidelines indicative criterion (&gt;10²³ FLOPs plus broad generative capability) appear to be met?</t>
        </is>
      </c>
      <c r="C19" s="46" t="str"/>
      <c r="D19" s="6" t="inlineStr">
        <is>
          <t>Non-binding scope indicator only; not the statutory definition.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S-03</t>
        </is>
      </c>
      <c r="B20" s="6" t="inlineStr">
        <is>
          <t>Are you the entity that develops/has developed and places this model on the Union market under your name/trademark?</t>
        </is>
      </c>
      <c r="C20" s="46" t="str"/>
      <c r="D20" s="6" t="inlineStr">
        <is>
          <t>Provider status.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S-04</t>
        </is>
      </c>
      <c r="B21" s="6" t="inlineStr">
        <is>
          <t>Is the model placed on the Union market / made available in the EU (API, weights/download, cloud, embedded availability or equivalent)?</t>
        </is>
      </c>
      <c r="C21" s="46" t="str"/>
      <c r="D21" s="6" t="inlineStr">
        <is>
          <t>Chapter V market scope.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S-05</t>
        </is>
      </c>
      <c r="B22" s="6" t="inlineStr">
        <is>
          <t>Was the model already placed on the Union market before 2 August 2025?</t>
        </is>
      </c>
      <c r="C22" s="46" t="str"/>
      <c r="D22" s="6" t="inlineStr">
        <is>
          <t>Legacy compliance deadline route.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S-06</t>
        </is>
      </c>
      <c r="B23" s="6" t="inlineStr">
        <is>
          <t>Is the model released under a free/open-source licence allowing access, use, modification and distribution?</t>
        </is>
      </c>
      <c r="C23" s="46" t="str"/>
      <c r="D23" s="6" t="inlineStr">
        <is>
          <t>Article 53(2)/54(6) exemption prerequisite.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S-07</t>
        </is>
      </c>
      <c r="B24" s="6" t="inlineStr">
        <is>
          <t>Are parameters including weights, model architecture information and model-usage information publicly available?</t>
        </is>
      </c>
      <c r="C24" s="46" t="str"/>
      <c r="D24" s="6" t="inlineStr">
        <is>
          <t>Article 53(2)/54(6) exemption prerequisite.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S-08</t>
        </is>
      </c>
      <c r="B25" s="6" t="inlineStr">
        <is>
          <t>Is the provider established outside the Union?</t>
        </is>
      </c>
      <c r="C25" s="46" t="str"/>
      <c r="D25" s="6" t="inlineStr">
        <is>
          <t>Article 54 authorised representative.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S-09</t>
        </is>
      </c>
      <c r="B26" s="6" t="inlineStr">
        <is>
          <t>If established outside the Union, is an EU authorised representative appointed by written mandate before market placement?</t>
        </is>
      </c>
      <c r="C26" s="46" t="str"/>
      <c r="D26" s="6" t="inlineStr">
        <is>
          <t>Article 54.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S-10</t>
        </is>
      </c>
      <c r="B27" s="6" t="inlineStr">
        <is>
          <t>Cumulative training compute &gt;10²⁵ FLOPs?</t>
        </is>
      </c>
      <c r="C27" s="46" t="str"/>
      <c r="D27" s="6" t="inlineStr">
        <is>
          <t>Article 51(2) statutory high-impact presumption.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S-11</t>
        </is>
      </c>
      <c r="B28" s="6" t="inlineStr">
        <is>
          <t>Has the Commission designated the model as systemic risk under Article 51(1)(b)/52(4)?</t>
        </is>
      </c>
      <c r="C28" s="46" t="str"/>
      <c r="D28" s="6" t="inlineStr">
        <is>
          <t>Independent systemic-risk route.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S-12</t>
        </is>
      </c>
      <c r="B29" s="6" t="inlineStr">
        <is>
          <t>Has the provider otherwise identified that the model has high-impact capabilities under Article 51(1)(a), including relevant technical indicators/benchmarks?</t>
        </is>
      </c>
      <c r="C29" s="46" t="str"/>
      <c r="D29" s="6" t="inlineStr">
        <is>
          <t>Article 51(1)(a), including beyond a simple compute threshold.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S-13</t>
        </is>
      </c>
      <c r="B30" s="6" t="inlineStr">
        <is>
          <t>If Article 51(1)(a) is met or expected to be met, is the Commission notification date/plan captured?</t>
        </is>
      </c>
      <c r="C30" s="46" t="str"/>
      <c r="D30" s="6" t="inlineStr">
        <is>
          <t>Article 52(1), two-week maximum.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S-14</t>
        </is>
      </c>
      <c r="B31" s="6" t="inlineStr">
        <is>
          <t>Is the provider relying on the GPAI Code of Practice to demonstrate Article 53 obligations?</t>
        </is>
      </c>
      <c r="C31" s="46" t="str"/>
      <c r="D31" s="6" t="inlineStr">
        <is>
          <t>Voluntary compliance pathway.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S-15</t>
        </is>
      </c>
      <c r="B32" s="6" t="inlineStr">
        <is>
          <t>If systemic risk, is the Safety &amp; Security chapter of the GPAI Code of Practice relied upon?</t>
        </is>
      </c>
      <c r="C32" s="46" t="str"/>
      <c r="D32" s="6" t="inlineStr">
        <is>
          <t>Voluntary Article 55 pathway.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S-16</t>
        </is>
      </c>
      <c r="B33" s="6" t="inlineStr">
        <is>
          <t>If not relying on an approved Code or harmonised standard, are alternative adequate means documented for Commission assessment?</t>
        </is>
      </c>
      <c r="C33" s="46" t="str"/>
      <c r="D33" s="6" t="inlineStr">
        <is>
          <t>Articles 53(4), 55(2).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S-17</t>
        </is>
      </c>
      <c r="B34" s="6" t="inlineStr">
        <is>
          <t>Is Annex XI technical documentation maintained and kept up to date?</t>
        </is>
      </c>
      <c r="C34" s="46" t="str"/>
      <c r="D34" s="6" t="inlineStr">
        <is>
          <t>Article 53(1)(a), unless valid open-source exemption.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S-18</t>
        </is>
      </c>
      <c r="B35" s="6" t="inlineStr">
        <is>
          <t>Is Annex XII downstream information maintained and made available to integrating AI-system providers?</t>
        </is>
      </c>
      <c r="C35" s="46" t="str"/>
      <c r="D35" s="6" t="inlineStr">
        <is>
          <t>Article 53(1)(b), unless valid open-source exemption.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S-19</t>
        </is>
      </c>
      <c r="B36" s="6" t="inlineStr">
        <is>
          <t>Is a Union copyright/right-reservation compliance policy in place?</t>
        </is>
      </c>
      <c r="C36" s="46" t="str"/>
      <c r="D36" s="6" t="inlineStr">
        <is>
          <t>Article 53(1)(c), applies also to qualifying open-source models.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S-20</t>
        </is>
      </c>
      <c r="B37" s="6" t="inlineStr">
        <is>
          <t>Is the public training-content summary published using the mandatory AI Office/Commission template?</t>
        </is>
      </c>
      <c r="C37" s="46" t="str"/>
      <c r="D37" s="6" t="inlineStr">
        <is>
          <t>Article 53(1)(d), applies also to open-source models.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S-21</t>
        </is>
      </c>
      <c r="B38" s="6" t="inlineStr">
        <is>
          <t>Are cooperation procedures for AI Office / national competent-authority requests established?</t>
        </is>
      </c>
      <c r="C38" s="46" t="str"/>
      <c r="D38" s="6" t="inlineStr">
        <is>
          <t>Article 53(3).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S-22</t>
        </is>
      </c>
      <c r="B39" s="6" t="inlineStr">
        <is>
          <t>For systemic-risk models, are Article 55 evaluation/adversarial testing, systemic-risk, incident and cybersecurity processes established?</t>
        </is>
      </c>
      <c r="C39" s="46" t="str"/>
      <c r="D39" s="6" t="inlineStr">
        <is>
          <t>Article 55.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S-23</t>
        </is>
      </c>
      <c r="B40" s="6" t="inlineStr">
        <is>
          <t>Are model modifications/fine-tuning/re-releases assessed for whether a new entity becomes GPAI provider or a new summary/documentation scope is required?</t>
        </is>
      </c>
      <c r="C40" s="46" t="str"/>
      <c r="D40" s="6" t="inlineStr">
        <is>
          <t>Commission guidelines / lifecycle provider analysis.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S-24</t>
        </is>
      </c>
      <c r="B41" s="6" t="inlineStr">
        <is>
          <t>Are system-level Article 50 / high-risk obligations kept separate from model-level GPAI obligations?</t>
        </is>
      </c>
      <c r="C41" s="46" t="str"/>
      <c r="D41" s="6" t="inlineStr">
        <is>
          <t>Value-chain governance boundary.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 ht="23" customHeight="1">
      <c r="A43" s="33" t="inlineStr">
        <is>
          <t>CALCULATED GPAI ROUTES</t>
        </is>
      </c>
      <c r="B43" s="1" t="n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 ht="31" customHeight="1">
      <c r="A44" s="40" t="inlineStr">
        <is>
          <t>Scope item</t>
        </is>
      </c>
      <c r="B44" s="40" t="inlineStr">
        <is>
          <t>Result</t>
        </is>
      </c>
      <c r="C44" s="40" t="inlineStr">
        <is>
          <t>Legal basis / interpretation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GPAI provider scope</t>
        </is>
      </c>
      <c r="B45" s="44">
        <f>IF(OR(C18="Needs assessment",C20="Needs assessment",C21="Needs assessment"),"Needs assessment",IF(AND(C18="Yes",C20="Yes",C21="Yes"),"In scope — GPAI provider",IF(C18="No","GPAI model scope not established",IF(C20="No","Provider role not established",IF(C21="No","Union-market route not established","Needs assessment")))))</f>
        <v/>
      </c>
      <c r="C45" s="6" t="inlineStr">
        <is>
          <t>Arts. 3(63), 53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Applicable compliance date</t>
        </is>
      </c>
      <c r="B46" s="75">
        <f>IF(C22="Yes",DATE(2027,8,2),IF(C22="No",DATE(2025,8,2),""))</f>
        <v/>
      </c>
      <c r="C46" s="6" t="inlineStr">
        <is>
          <t>Art. 111(3) / Art. 113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Open-source documentation exemption</t>
        </is>
      </c>
      <c r="B47" s="44">
        <f>IF(AND(C23="Yes",C24="Yes"),IF(OR(C27="Yes",C28="Yes",C29="Yes"),"No exemption — systemic-risk model","Article 53(1)(a)/(b) exemption potentially available; 53(1)(c)/(d) still apply"),IF(OR(C23="Needs assessment",C24="Needs assessment"),"Needs assessment","No Article 53(2) open-source exemption"))</f>
        <v/>
      </c>
      <c r="C47" s="6" t="inlineStr">
        <is>
          <t>Art. 53(2)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Authorised-representative route</t>
        </is>
      </c>
      <c r="B48" s="44">
        <f>IF(C25="Yes",IF(C26="Yes","EU authorised representative appointed",IF(AND(C23="Yes",C24="Yes",C27&lt;&gt;"Yes",C28&lt;&gt;"Yes",C29&lt;&gt;"Yes"),"Potential Article 54(6) open-source exemption","Gap — authorised representative not established")),IF(C25="No","Not required — provider established in Union","Needs assessment"))</f>
        <v/>
      </c>
      <c r="C48" s="6" t="inlineStr">
        <is>
          <t>Art. 54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Systemic-risk route</t>
        </is>
      </c>
      <c r="B49" s="44">
        <f>IF(OR(C27="Yes",C28="Yes",C29="Yes"),"GPAI model with systemic-risk route",IF(OR(C27="Needs assessment",C28="Needs assessment",C29="Needs assessment"),"Needs assessment","No systemic-risk route indicated by current facts"))</f>
        <v/>
      </c>
      <c r="C49" s="6" t="inlineStr">
        <is>
          <t>Arts. 51–52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Article 55 additional obligations</t>
        </is>
      </c>
      <c r="B50" s="44">
        <f>IF(B49="GPAI model with systemic-risk route",IF(C39="Yes","Article 55 package structurally established","Gap — Article 55 package incomplete"),IF(B49="No systemic-risk route indicated by current facts","Not applicable","Needs assessment"))</f>
        <v/>
      </c>
      <c r="C50" s="6" t="inlineStr">
        <is>
          <t>Art. 55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Compliance pathway</t>
        </is>
      </c>
      <c r="B51" s="44">
        <f>IF(C31="Yes",IF(B49="GPAI model with systemic-risk route",IF(C32="Yes","GPAI Code — Transparency/Copyright + Safety/Security","GPAI Code — Article 53 chapters; systemic-risk safety/security route unresolved"),"GPAI Code — Transparency/Copyright"),IF(C33="Yes","Alternative adequate means documented",IF(C31="No","No Code pathway — alternative/harmonised-standard route must be demonstrated","Needs assessment")))</f>
        <v/>
      </c>
      <c r="C51" s="6" t="inlineStr">
        <is>
          <t>Arts. 53(4), 55(2); Code of Practice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mergeCells count="5">
    <mergeCell ref="A3:H3"/>
    <mergeCell ref="A43:H43"/>
    <mergeCell ref="A2:H2"/>
    <mergeCell ref="A16:H16"/>
    <mergeCell ref="A1:H1"/>
  </mergeCells>
  <dataValidations count="1">
    <dataValidation sqref="C18:C41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22" customWidth="1" min="3" max="3"/>
    <col width="30" customWidth="1" min="4" max="4"/>
    <col width="51" customWidth="1" min="5" max="5"/>
    <col width="46" customWidth="1" min="6" max="6"/>
    <col width="18" customWidth="1" min="7" max="7"/>
    <col width="16" customWidth="1" min="8" max="8"/>
    <col width="18" customWidth="1" min="9" max="9"/>
    <col width="20" customWidth="1" min="10" max="10"/>
    <col width="22" customWidth="1" min="11" max="11"/>
    <col width="29" customWidth="1" min="12" max="12"/>
    <col width="18" customWidth="1" min="13" max="13"/>
  </cols>
  <sheetData>
    <row r="1" ht="35" customHeight="1">
      <c r="A1" s="15" t="inlineStr">
        <is>
          <t>GPAI Model Compliance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Articles 51–55, Annex XI/XII, open-source/authorised-representative routes, Code/standards pathway and evidence-backed readiness.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GPAI-53-A</t>
        </is>
      </c>
      <c r="B5" s="6" t="inlineStr">
        <is>
          <t>Art. 53(1)(a)</t>
        </is>
      </c>
      <c r="C5" s="6" t="inlineStr">
        <is>
          <t>Binding provider</t>
        </is>
      </c>
      <c r="D5" s="16">
        <f>IF('01_MODEL_PROFILE'!B45&lt;&gt;"In scope — GPAI provider",'01_MODEL_PROFILE'!B45,IF(LEFT('01_MODEL_PROFILE'!B47,10)="Article 53(","Not applicable — Article 53(2) open-source exemption","Applicable"))</f>
        <v/>
      </c>
      <c r="E5" s="6" t="inlineStr">
        <is>
          <t>Draw up and keep up-to-date Annex XI technical documentation for authorities.</t>
        </is>
      </c>
      <c r="F5" s="6" t="inlineStr">
        <is>
          <t>Annex XI index; training/testing/evaluation documentation</t>
        </is>
      </c>
      <c r="G5" s="46" t="str"/>
      <c r="H5" s="74" t="str"/>
      <c r="I5" s="46" t="inlineStr">
        <is>
          <t>Not started</t>
        </is>
      </c>
      <c r="J5" s="46" t="str"/>
      <c r="K5" s="16">
        <f>IF(LEFT(D5,14)="Not applicable","N/A",IF(D5="Needs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46" t="str"/>
      <c r="M5" s="74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GPAI-53-B</t>
        </is>
      </c>
      <c r="B6" s="6" t="inlineStr">
        <is>
          <t>Art. 53(1)(b)</t>
        </is>
      </c>
      <c r="C6" s="6" t="inlineStr">
        <is>
          <t>Binding provider</t>
        </is>
      </c>
      <c r="D6" s="16">
        <f>IF('01_MODEL_PROFILE'!B45&lt;&gt;"In scope — GPAI provider",'01_MODEL_PROFILE'!B45,IF(LEFT('01_MODEL_PROFILE'!B47,10)="Article 53(","Not applicable — Article 53(2) open-source exemption","Applicable"))</f>
        <v/>
      </c>
      <c r="E6" s="6" t="inlineStr">
        <is>
          <t>Draw up, keep up-to-date and make available Annex XII information enabling downstream AI-system providers to understand capabilities/limitations and comply.</t>
        </is>
      </c>
      <c r="F6" s="6" t="inlineStr">
        <is>
          <t>Annex XII package; downstream distribution evidence</t>
        </is>
      </c>
      <c r="G6" s="46" t="str"/>
      <c r="H6" s="74" t="str"/>
      <c r="I6" s="46" t="inlineStr">
        <is>
          <t>Not started</t>
        </is>
      </c>
      <c r="J6" s="46" t="str"/>
      <c r="K6" s="16">
        <f>IF(LEFT(D6,14)="Not applicable","N/A",IF(D6="Needs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46" t="str"/>
      <c r="M6" s="74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GPAI-53-C</t>
        </is>
      </c>
      <c r="B7" s="6" t="inlineStr">
        <is>
          <t>Art. 53(1)(c)</t>
        </is>
      </c>
      <c r="C7" s="6" t="inlineStr">
        <is>
          <t>Binding provider</t>
        </is>
      </c>
      <c r="D7" s="16">
        <f>IF('01_MODEL_PROFILE'!B45="In scope — GPAI provider","Applicable",'01_MODEL_PROFILE'!B45)</f>
        <v/>
      </c>
      <c r="E7" s="6" t="inlineStr">
        <is>
          <t>Maintain a Union copyright/related-rights compliance policy and identify/respect Article 4(3) DSM rights reservations using state-of-the-art technologies.</t>
        </is>
      </c>
      <c r="F7" s="6" t="inlineStr">
        <is>
          <t>Copyright policy; rights-reservation controls; operating evidence</t>
        </is>
      </c>
      <c r="G7" s="46" t="str"/>
      <c r="H7" s="74" t="str"/>
      <c r="I7" s="46" t="inlineStr">
        <is>
          <t>Not started</t>
        </is>
      </c>
      <c r="J7" s="46" t="str"/>
      <c r="K7" s="16">
        <f>IF(LEFT(D7,14)="Not applicable","N/A",IF(D7="Needs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46" t="str"/>
      <c r="M7" s="74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GPAI-53-D</t>
        </is>
      </c>
      <c r="B8" s="6" t="inlineStr">
        <is>
          <t>Art. 53(1)(d)</t>
        </is>
      </c>
      <c r="C8" s="6" t="inlineStr">
        <is>
          <t>Binding provider</t>
        </is>
      </c>
      <c r="D8" s="16">
        <f>IF('01_MODEL_PROFILE'!B45="In scope — GPAI provider","Applicable",'01_MODEL_PROFILE'!B45)</f>
        <v/>
      </c>
      <c r="E8" s="6" t="inlineStr">
        <is>
          <t>Publish sufficiently detailed training-content summary using mandatory AI Office/Commission template.</t>
        </is>
      </c>
      <c r="F8" s="6" t="inlineStr">
        <is>
          <t>Published summary; template version; public URL</t>
        </is>
      </c>
      <c r="G8" s="46" t="str"/>
      <c r="H8" s="74" t="str"/>
      <c r="I8" s="46" t="inlineStr">
        <is>
          <t>Not started</t>
        </is>
      </c>
      <c r="J8" s="46" t="str"/>
      <c r="K8" s="16">
        <f>IF(LEFT(D8,14)="Not applicable","N/A",IF(D8="Needs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46" t="str"/>
      <c r="M8" s="74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GPAI-53-OS</t>
        </is>
      </c>
      <c r="B9" s="6" t="inlineStr">
        <is>
          <t>Art. 53(2)</t>
        </is>
      </c>
      <c r="C9" s="6" t="inlineStr">
        <is>
          <t>Conditional exemption</t>
        </is>
      </c>
      <c r="D9" s="16">
        <f>'01_MODEL_PROFILE'!B47</f>
        <v/>
      </c>
      <c r="E9" s="6" t="inlineStr">
        <is>
          <t>Document whether qualifying open-source conditions permit exemption from 53(1)(a)/(b); never treat copyright/summary as exempt.</t>
        </is>
      </c>
      <c r="F9" s="6" t="inlineStr">
        <is>
          <t>Licence; public weights/architecture/usage; systemic-risk check</t>
        </is>
      </c>
      <c r="G9" s="46" t="str"/>
      <c r="H9" s="74" t="str"/>
      <c r="I9" s="46" t="inlineStr">
        <is>
          <t>Not started</t>
        </is>
      </c>
      <c r="J9" s="46" t="str"/>
      <c r="K9" s="16">
        <f>IF(LEFT(D9,14)="Not applicable","N/A",IF(D9="Needs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46" t="str"/>
      <c r="M9" s="74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GPAI-53-COOP</t>
        </is>
      </c>
      <c r="B10" s="6" t="inlineStr">
        <is>
          <t>Art. 53(3)</t>
        </is>
      </c>
      <c r="C10" s="6" t="inlineStr">
        <is>
          <t>Binding cooperation</t>
        </is>
      </c>
      <c r="D10" s="16">
        <f>IF('01_MODEL_PROFILE'!B45="In scope — GPAI provider","Applicable",'01_MODEL_PROFILE'!B45)</f>
        <v/>
      </c>
      <c r="E10" s="6" t="inlineStr">
        <is>
          <t>Cooperate as necessary with Commission and national competent authorities.</t>
        </is>
      </c>
      <c r="F10" s="6" t="inlineStr">
        <is>
          <t>Request/response procedure; authority correspondence</t>
        </is>
      </c>
      <c r="G10" s="46" t="str"/>
      <c r="H10" s="74" t="str"/>
      <c r="I10" s="46" t="inlineStr">
        <is>
          <t>Not started</t>
        </is>
      </c>
      <c r="J10" s="46" t="str"/>
      <c r="K10" s="16">
        <f>IF(LEFT(D10,14)="Not applicable","N/A",IF(D10="Needs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46" t="str"/>
      <c r="M10" s="74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GPAI-53-PATH</t>
        </is>
      </c>
      <c r="B11" s="6" t="inlineStr">
        <is>
          <t>Art. 53(4)</t>
        </is>
      </c>
      <c r="C11" s="6" t="inlineStr">
        <is>
          <t>Compliance pathway</t>
        </is>
      </c>
      <c r="D11" s="16">
        <f>'01_MODEL_PROFILE'!B51</f>
        <v/>
      </c>
      <c r="E11" s="6" t="inlineStr">
        <is>
          <t>Document Code of Practice, harmonised-standard or alternative-adequate-means pathway.</t>
        </is>
      </c>
      <c r="F11" s="6" t="inlineStr">
        <is>
          <t>Code signature/implementation map or alternative means dossier</t>
        </is>
      </c>
      <c r="G11" s="46" t="str"/>
      <c r="H11" s="74" t="str"/>
      <c r="I11" s="46" t="inlineStr">
        <is>
          <t>Not started</t>
        </is>
      </c>
      <c r="J11" s="46" t="str"/>
      <c r="K11" s="16">
        <f>IF(LEFT(D11,14)="Not applicable","N/A",IF(D11="Needs assessment","Needs assessment",IF(J11="","Missing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</f>
        <v/>
      </c>
      <c r="L11" s="46" t="str"/>
      <c r="M11" s="74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GPAI-54-01</t>
        </is>
      </c>
      <c r="B12" s="6" t="inlineStr">
        <is>
          <t>Art. 54</t>
        </is>
      </c>
      <c r="C12" s="6" t="inlineStr">
        <is>
          <t>Conditional non-EU provider</t>
        </is>
      </c>
      <c r="D12" s="16">
        <f>'01_MODEL_PROFILE'!B48</f>
        <v/>
      </c>
      <c r="E12" s="6" t="inlineStr">
        <is>
          <t>Where required, appoint and empower an EU authorised representative before Union market placement.</t>
        </is>
      </c>
      <c r="F12" s="6" t="inlineStr">
        <is>
          <t>Written mandate; representative details; Annex XI copy/authority process</t>
        </is>
      </c>
      <c r="G12" s="46" t="str"/>
      <c r="H12" s="74" t="str"/>
      <c r="I12" s="46" t="inlineStr">
        <is>
          <t>Not started</t>
        </is>
      </c>
      <c r="J12" s="46" t="str"/>
      <c r="K12" s="16">
        <f>IF(LEFT(D12,14)="Not applicable","N/A",IF(D12="Needs assessment","Needs assessment",IF(J12="","Missing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</f>
        <v/>
      </c>
      <c r="L12" s="46" t="str"/>
      <c r="M12" s="74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GPAI-51-01</t>
        </is>
      </c>
      <c r="B13" s="6" t="inlineStr">
        <is>
          <t>Arts. 51–52</t>
        </is>
      </c>
      <c r="C13" s="6" t="inlineStr">
        <is>
          <t>Systemic-risk classification</t>
        </is>
      </c>
      <c r="D13" s="16">
        <f>IF('01_MODEL_PROFILE'!B49="GPAI model with systemic-risk route","Applicable",IF('01_MODEL_PROFILE'!B49="No systemic-risk route indicated by current facts","Not applicable","Needs assessment"))</f>
        <v/>
      </c>
      <c r="E13" s="6" t="inlineStr">
        <is>
          <t>Assess high-impact capabilities / Commission designation and execute Article 52 notification procedure.</t>
        </is>
      </c>
      <c r="F13" s="6" t="inlineStr">
        <is>
          <t>Compute/benchmark assessment; designation evidence; notification</t>
        </is>
      </c>
      <c r="G13" s="46" t="str"/>
      <c r="H13" s="74" t="str"/>
      <c r="I13" s="46" t="inlineStr">
        <is>
          <t>Not started</t>
        </is>
      </c>
      <c r="J13" s="46" t="str"/>
      <c r="K13" s="16">
        <f>IF(LEFT(D13,14)="Not applicable","N/A",IF(D13="Needs assessment","Needs assessment",IF(J13="","Missing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</f>
        <v/>
      </c>
      <c r="L13" s="46" t="str"/>
      <c r="M13" s="74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GPAI-55-01</t>
        </is>
      </c>
      <c r="B14" s="6" t="inlineStr">
        <is>
          <t>Art. 55(1)(a)</t>
        </is>
      </c>
      <c r="C14" s="6" t="inlineStr">
        <is>
          <t>Binding systemic-risk</t>
        </is>
      </c>
      <c r="D14" s="16">
        <f>IF('01_MODEL_PROFILE'!B49="GPAI model with systemic-risk route","Applicable",IF('01_MODEL_PROFILE'!B49="No systemic-risk route indicated by current facts","Not applicable","Needs assessment"))</f>
        <v/>
      </c>
      <c r="E14" s="6" t="inlineStr">
        <is>
          <t>Perform state-of-the-art model evaluation and documented adversarial testing.</t>
        </is>
      </c>
      <c r="F14" s="6" t="inlineStr">
        <is>
          <t>Evaluation protocols/results; red-team evidence</t>
        </is>
      </c>
      <c r="G14" s="46" t="str"/>
      <c r="H14" s="74" t="str"/>
      <c r="I14" s="46" t="inlineStr">
        <is>
          <t>Not started</t>
        </is>
      </c>
      <c r="J14" s="46" t="str"/>
      <c r="K14" s="16">
        <f>IF(LEFT(D14,14)="Not applicable","N/A",IF(D14="Needs assessment","Needs assessment",IF(J14="","Missing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</f>
        <v/>
      </c>
      <c r="L14" s="46" t="str"/>
      <c r="M14" s="74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GPAI-55-02</t>
        </is>
      </c>
      <c r="B15" s="6" t="inlineStr">
        <is>
          <t>Art. 55(1)(b)</t>
        </is>
      </c>
      <c r="C15" s="6" t="inlineStr">
        <is>
          <t>Binding systemic-risk</t>
        </is>
      </c>
      <c r="D15" s="16">
        <f>IF('01_MODEL_PROFILE'!B49="GPAI model with systemic-risk route","Applicable",IF('01_MODEL_PROFILE'!B49="No systemic-risk route indicated by current facts","Not applicable","Needs assessment"))</f>
        <v/>
      </c>
      <c r="E15" s="6" t="inlineStr">
        <is>
          <t>Assess and mitigate possible systemic risks at Union level and their sources.</t>
        </is>
      </c>
      <c r="F15" s="6" t="inlineStr">
        <is>
          <t>Systemic-risk assessment; mitigation plan; monitoring</t>
        </is>
      </c>
      <c r="G15" s="46" t="str"/>
      <c r="H15" s="74" t="str"/>
      <c r="I15" s="46" t="inlineStr">
        <is>
          <t>Not started</t>
        </is>
      </c>
      <c r="J15" s="46" t="str"/>
      <c r="K15" s="16">
        <f>IF(LEFT(D15,14)="Not applicable","N/A",IF(D15="Needs assessment","Needs assessment",IF(J15="","Missing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</f>
        <v/>
      </c>
      <c r="L15" s="46" t="str"/>
      <c r="M15" s="74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GPAI-55-03</t>
        </is>
      </c>
      <c r="B16" s="6" t="inlineStr">
        <is>
          <t>Art. 55(1)(c)</t>
        </is>
      </c>
      <c r="C16" s="6" t="inlineStr">
        <is>
          <t>Binding systemic-risk</t>
        </is>
      </c>
      <c r="D16" s="16">
        <f>IF('01_MODEL_PROFILE'!B49="GPAI model with systemic-risk route","Applicable",IF('01_MODEL_PROFILE'!B49="No systemic-risk route indicated by current facts","Not applicable","Needs assessment"))</f>
        <v/>
      </c>
      <c r="E16" s="6" t="inlineStr">
        <is>
          <t>Track/document and report serious incidents and possible corrective measures without undue delay.</t>
        </is>
      </c>
      <c r="F16" s="6" t="inlineStr">
        <is>
          <t>Incident register; EU SEND reports; corrective actions</t>
        </is>
      </c>
      <c r="G16" s="46" t="str"/>
      <c r="H16" s="74" t="str"/>
      <c r="I16" s="46" t="inlineStr">
        <is>
          <t>Not started</t>
        </is>
      </c>
      <c r="J16" s="46" t="str"/>
      <c r="K16" s="16">
        <f>IF(LEFT(D16,14)="Not applicable","N/A",IF(D16="Needs assessment","Needs assessment",IF(J16="","Missing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</f>
        <v/>
      </c>
      <c r="L16" s="46" t="str"/>
      <c r="M16" s="74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GPAI-55-04</t>
        </is>
      </c>
      <c r="B17" s="6" t="inlineStr">
        <is>
          <t>Art. 55(1)(d)</t>
        </is>
      </c>
      <c r="C17" s="6" t="inlineStr">
        <is>
          <t>Binding systemic-risk</t>
        </is>
      </c>
      <c r="D17" s="16">
        <f>IF('01_MODEL_PROFILE'!B49="GPAI model with systemic-risk route","Applicable",IF('01_MODEL_PROFILE'!B49="No systemic-risk route indicated by current facts","Not applicable","Needs assessment"))</f>
        <v/>
      </c>
      <c r="E17" s="6" t="inlineStr">
        <is>
          <t>Ensure adequate cybersecurity for model and physical infrastructure.</t>
        </is>
      </c>
      <c r="F17" s="6" t="inlineStr">
        <is>
          <t>Security architecture; tests; controls; incident readiness</t>
        </is>
      </c>
      <c r="G17" s="46" t="str"/>
      <c r="H17" s="74" t="str"/>
      <c r="I17" s="46" t="inlineStr">
        <is>
          <t>Not started</t>
        </is>
      </c>
      <c r="J17" s="46" t="str"/>
      <c r="K17" s="16">
        <f>IF(LEFT(D17,14)="Not applicable","N/A",IF(D17="Needs assessment","Needs assessment",IF(J17="","Missing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mismatched"))))</f>
        <v/>
      </c>
      <c r="L17" s="46" t="str"/>
      <c r="M17" s="74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GPAI-55-PATH</t>
        </is>
      </c>
      <c r="B18" s="6" t="inlineStr">
        <is>
          <t>Art. 55(2)</t>
        </is>
      </c>
      <c r="C18" s="6" t="inlineStr">
        <is>
          <t>Systemic-risk pathway</t>
        </is>
      </c>
      <c r="D18" s="16">
        <f>IF('01_MODEL_PROFILE'!B49="GPAI model with systemic-risk route","Applicable",IF('01_MODEL_PROFILE'!B49="No systemic-risk route indicated by current facts","Not applicable","Needs assessment"))</f>
        <v/>
      </c>
      <c r="E18" s="6" t="inlineStr">
        <is>
          <t>Document Code/standard/alternative adequate means for Article 55.</t>
        </is>
      </c>
      <c r="F18" s="6" t="inlineStr">
        <is>
          <t>Safety &amp; Security Code mapping or alternative dossier</t>
        </is>
      </c>
      <c r="G18" s="46" t="str"/>
      <c r="H18" s="74" t="str"/>
      <c r="I18" s="46" t="inlineStr">
        <is>
          <t>Not started</t>
        </is>
      </c>
      <c r="J18" s="46" t="str"/>
      <c r="K18" s="16">
        <f>IF(LEFT(D18,14)="Not applicable","N/A",IF(D18="Needs assessment","Needs assessment",IF(J18="","Missing evidence",IF(COUNTIFS('06_EVIDENCE_REGISTER'!$A:$A,J18,'06_EVIDENCE_REGISTER'!$B:$B,A18,'06_EVIDENCE_REGISTER'!$K:$K,"Current")-COUNTIFS('06_EVIDENCE_REGISTER'!$A:$A,J18,'06_EVIDENCE_REGISTER'!$B:$B,A18,'06_EVIDENCE_REGISTER'!$K:$K,"Current",'06_EVIDENCE_REGISTER'!$I:$I,"&lt;"&amp;TODAY(),'06_EVIDENCE_REGISTER'!$I:$I,"&lt;&gt;")&gt;0,"Current evidence","Missing / stale / mismatched"))))</f>
        <v/>
      </c>
      <c r="L18" s="46" t="str"/>
      <c r="M18" s="74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GPAI-GOV-01</t>
        </is>
      </c>
      <c r="B19" s="6" t="inlineStr">
        <is>
          <t>Lifecycle/provider governance</t>
        </is>
      </c>
      <c r="C19" s="6" t="inlineStr">
        <is>
          <t>Assurance control</t>
        </is>
      </c>
      <c r="D19" s="16">
        <f>"Applicable"</f>
        <v/>
      </c>
      <c r="E19" s="6" t="inlineStr">
        <is>
          <t>Reassess provider status/document scope after significant model modifications, fine-tuning or new Union-market versions.</t>
        </is>
      </c>
      <c r="F19" s="6" t="inlineStr">
        <is>
          <t>Change/provider analysis; version mapping</t>
        </is>
      </c>
      <c r="G19" s="46" t="str"/>
      <c r="H19" s="74" t="str"/>
      <c r="I19" s="46" t="inlineStr">
        <is>
          <t>Not started</t>
        </is>
      </c>
      <c r="J19" s="46" t="str"/>
      <c r="K19" s="16">
        <f>IF(LEFT(D19,14)="Not applicable","N/A",IF(D19="Needs assessment","Needs assessment",IF(J19="","Missing evidence",IF(COUNTIFS('06_EVIDENCE_REGISTER'!$A:$A,J19,'06_EVIDENCE_REGISTER'!$B:$B,A19,'06_EVIDENCE_REGISTER'!$K:$K,"Current")-COUNTIFS('06_EVIDENCE_REGISTER'!$A:$A,J19,'06_EVIDENCE_REGISTER'!$B:$B,A19,'06_EVIDENCE_REGISTER'!$K:$K,"Current",'06_EVIDENCE_REGISTER'!$I:$I,"&lt;"&amp;TODAY(),'06_EVIDENCE_REGISTER'!$I:$I,"&lt;&gt;")&gt;0,"Current evidence","Missing / stale / mismatched"))))</f>
        <v/>
      </c>
      <c r="L19" s="46" t="str"/>
      <c r="M19" s="74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GPAI-GOV-02</t>
        </is>
      </c>
      <c r="B20" s="6" t="inlineStr">
        <is>
          <t>Evidence assurance</t>
        </is>
      </c>
      <c r="C20" s="6" t="inlineStr">
        <is>
          <t>Assurance control</t>
        </is>
      </c>
      <c r="D20" s="16">
        <f>"Applicable"</f>
        <v/>
      </c>
      <c r="E20" s="6" t="inlineStr">
        <is>
          <t>Require current, correctly linked evidence before controls count as verified.</t>
        </is>
      </c>
      <c r="F20" s="6" t="inlineStr">
        <is>
          <t>Evidence register; exact linked IDs</t>
        </is>
      </c>
      <c r="G20" s="46" t="str"/>
      <c r="H20" s="74" t="str"/>
      <c r="I20" s="46" t="inlineStr">
        <is>
          <t>Not started</t>
        </is>
      </c>
      <c r="J20" s="46" t="str"/>
      <c r="K20" s="16">
        <f>IF(LEFT(D20,14)="Not applicable","N/A",IF(D20="Needs assessment","Needs assessment",IF(J20="","Missing evidence",IF(COUNTIFS('06_EVIDENCE_REGISTER'!$A:$A,J20,'06_EVIDENCE_REGISTER'!$B:$B,A20,'06_EVIDENCE_REGISTER'!$K:$K,"Current")-COUNTIFS('06_EVIDENCE_REGISTER'!$A:$A,J20,'06_EVIDENCE_REGISTER'!$B:$B,A20,'06_EVIDENCE_REGISTER'!$K:$K,"Current",'06_EVIDENCE_REGISTER'!$I:$I,"&lt;"&amp;TODAY(),'06_EVIDENCE_REGISTER'!$I:$I,"&lt;&gt;")&gt;0,"Current evidence","Missing / stale / mismatched"))))</f>
        <v/>
      </c>
      <c r="L20" s="46" t="str"/>
      <c r="M20" s="74" t="str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M20"/>
  <mergeCells count="2">
    <mergeCell ref="A2:M2"/>
    <mergeCell ref="A1:M1"/>
  </mergeCells>
  <conditionalFormatting sqref="K5:K20">
    <cfRule type="expression" priority="1" dxfId="0">
      <formula>K5="Current evidence"</formula>
    </cfRule>
    <cfRule type="expression" priority="2" dxfId="1">
      <formula>AND(LEFT(D5,14)&lt;&gt;"Not applicable",K5&lt;&gt;"Current evidence")</formula>
    </cfRule>
  </conditionalFormatting>
  <dataValidations count="1">
    <dataValidation sqref="I5:I20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24" customWidth="1" min="3" max="3"/>
    <col width="53" customWidth="1" min="4" max="4"/>
    <col width="33" customWidth="1" min="5" max="5"/>
    <col width="20" customWidth="1" min="6" max="6"/>
    <col width="18" customWidth="1" min="7" max="7"/>
    <col width="20" customWidth="1" min="8" max="8"/>
    <col width="22" customWidth="1" min="9" max="9"/>
    <col width="28" customWidth="1" min="10" max="10"/>
    <col width="18" customWidth="1" min="11" max="11"/>
  </cols>
  <sheetData>
    <row r="1" ht="35" customHeight="1">
      <c r="A1" s="15" t="inlineStr">
        <is>
          <t>Annex XI GPAI Technical Documentation Index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Exact Annex XI structure. Section 1 applies to ordinary GPAI unless the Article 53(2) open-source exemption applies; Section 2 adds information for systemic-risk models.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Item ID</t>
        </is>
      </c>
      <c r="B4" s="40" t="inlineStr">
        <is>
          <t>Annex XI ref</t>
        </is>
      </c>
      <c r="C4" s="40" t="inlineStr">
        <is>
          <t>Applicability</t>
        </is>
      </c>
      <c r="D4" s="40" t="inlineStr">
        <is>
          <t>Required content</t>
        </is>
      </c>
      <c r="E4" s="40" t="inlineStr">
        <is>
          <t>Document / controlled location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AXI-1A</t>
        </is>
      </c>
      <c r="B5" s="6" t="inlineStr">
        <is>
          <t>Section 1, 1(a)</t>
        </is>
      </c>
      <c r="C5" s="16">
        <f>IF(LEFT('01_MODEL_PROFILE'!B47,10)="Article 53(","Not applicable — Article 53(2) open-source exemption","Applicable")</f>
        <v/>
      </c>
      <c r="D5" s="6" t="inlineStr">
        <is>
          <t>Model tasks and type/nature of AI systems into which it can be integrated.</t>
        </is>
      </c>
      <c r="E5" s="46" t="str"/>
      <c r="F5" s="46" t="str"/>
      <c r="G5" s="46" t="inlineStr">
        <is>
          <t>Not started</t>
        </is>
      </c>
      <c r="H5" s="46" t="str"/>
      <c r="I5" s="16">
        <f>IF(LEFT(C5,14)="Not applicable","N/A",IF(C5="Needs assessment","Needs assessment",IF(H5="","Missing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mismatched"))))</f>
        <v/>
      </c>
      <c r="J5" s="46" t="str"/>
      <c r="K5" s="74" t="str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AXI-1B</t>
        </is>
      </c>
      <c r="B6" s="6" t="inlineStr">
        <is>
          <t>Section 1, 1(b)</t>
        </is>
      </c>
      <c r="C6" s="16">
        <f>IF(LEFT('01_MODEL_PROFILE'!B47,10)="Article 53(","Not applicable — Article 53(2) open-source exemption","Applicable")</f>
        <v/>
      </c>
      <c r="D6" s="6" t="inlineStr">
        <is>
          <t>Applicable acceptable-use policies.</t>
        </is>
      </c>
      <c r="E6" s="46" t="str"/>
      <c r="F6" s="46" t="str"/>
      <c r="G6" s="46" t="inlineStr">
        <is>
          <t>Not started</t>
        </is>
      </c>
      <c r="H6" s="46" t="str"/>
      <c r="I6" s="16">
        <f>IF(LEFT(C6,14)="Not applicable","N/A",IF(C6="Needs assessment","Needs assessment",IF(H6="","Missing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mismatched"))))</f>
        <v/>
      </c>
      <c r="J6" s="46" t="str"/>
      <c r="K6" s="74" t="str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AXI-1C</t>
        </is>
      </c>
      <c r="B7" s="6" t="inlineStr">
        <is>
          <t>Section 1, 1(c)</t>
        </is>
      </c>
      <c r="C7" s="16">
        <f>IF(LEFT('01_MODEL_PROFILE'!B47,10)="Article 53(","Not applicable — Article 53(2) open-source exemption","Applicable")</f>
        <v/>
      </c>
      <c r="D7" s="6" t="inlineStr">
        <is>
          <t>Release date and methods of distribution.</t>
        </is>
      </c>
      <c r="E7" s="46" t="str"/>
      <c r="F7" s="46" t="str"/>
      <c r="G7" s="46" t="inlineStr">
        <is>
          <t>Not started</t>
        </is>
      </c>
      <c r="H7" s="46" t="str"/>
      <c r="I7" s="16">
        <f>IF(LEFT(C7,14)="Not applicable","N/A",IF(C7="Needs assessment","Needs assessment",IF(H7="","Missing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mismatched"))))</f>
        <v/>
      </c>
      <c r="J7" s="46" t="str"/>
      <c r="K7" s="74" t="str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AXI-1D</t>
        </is>
      </c>
      <c r="B8" s="6" t="inlineStr">
        <is>
          <t>Section 1, 1(d)</t>
        </is>
      </c>
      <c r="C8" s="16">
        <f>IF(LEFT('01_MODEL_PROFILE'!B47,10)="Article 53(","Not applicable — Article 53(2) open-source exemption","Applicable")</f>
        <v/>
      </c>
      <c r="D8" s="6" t="inlineStr">
        <is>
          <t>Architecture and number of parameters.</t>
        </is>
      </c>
      <c r="E8" s="46" t="str"/>
      <c r="F8" s="46" t="str"/>
      <c r="G8" s="46" t="inlineStr">
        <is>
          <t>Not started</t>
        </is>
      </c>
      <c r="H8" s="46" t="str"/>
      <c r="I8" s="16">
        <f>IF(LEFT(C8,14)="Not applicable","N/A",IF(C8="Needs assessment","Needs assessment",IF(H8="","Missing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mismatched"))))</f>
        <v/>
      </c>
      <c r="J8" s="46" t="str"/>
      <c r="K8" s="74" t="str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AXI-1E</t>
        </is>
      </c>
      <c r="B9" s="6" t="inlineStr">
        <is>
          <t>Section 1, 1(e)</t>
        </is>
      </c>
      <c r="C9" s="16">
        <f>IF(LEFT('01_MODEL_PROFILE'!B47,10)="Article 53(","Not applicable — Article 53(2) open-source exemption","Applicable")</f>
        <v/>
      </c>
      <c r="D9" s="6" t="inlineStr">
        <is>
          <t>Modalities and formats of inputs and outputs.</t>
        </is>
      </c>
      <c r="E9" s="46" t="str"/>
      <c r="F9" s="46" t="str"/>
      <c r="G9" s="46" t="inlineStr">
        <is>
          <t>Not started</t>
        </is>
      </c>
      <c r="H9" s="46" t="str"/>
      <c r="I9" s="16">
        <f>IF(LEFT(C9,14)="Not applicable","N/A",IF(C9="Needs assessment","Needs assessment",IF(H9="","Missing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mismatched"))))</f>
        <v/>
      </c>
      <c r="J9" s="46" t="str"/>
      <c r="K9" s="74" t="str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AXI-1F</t>
        </is>
      </c>
      <c r="B10" s="6" t="inlineStr">
        <is>
          <t>Section 1, 1(f)</t>
        </is>
      </c>
      <c r="C10" s="16">
        <f>IF(LEFT('01_MODEL_PROFILE'!B47,10)="Article 53(","Not applicable — Article 53(2) open-source exemption","Applicable")</f>
        <v/>
      </c>
      <c r="D10" s="6" t="inlineStr">
        <is>
          <t>Licence.</t>
        </is>
      </c>
      <c r="E10" s="46" t="str"/>
      <c r="F10" s="46" t="str"/>
      <c r="G10" s="46" t="inlineStr">
        <is>
          <t>Not started</t>
        </is>
      </c>
      <c r="H10" s="46" t="str"/>
      <c r="I10" s="16">
        <f>IF(LEFT(C10,14)="Not applicable","N/A",IF(C10="Needs assessment","Needs assessment",IF(H10="","Missing evidence",IF(COUNTIFS('06_EVIDENCE_REGISTER'!$A:$A,H10,'06_EVIDENCE_REGISTER'!$B:$B,A10,'06_EVIDENCE_REGISTER'!$K:$K,"Current")-COUNTIFS('06_EVIDENCE_REGISTER'!$A:$A,H10,'06_EVIDENCE_REGISTER'!$B:$B,A10,'06_EVIDENCE_REGISTER'!$K:$K,"Current",'06_EVIDENCE_REGISTER'!$I:$I,"&lt;"&amp;TODAY(),'06_EVIDENCE_REGISTER'!$I:$I,"&lt;&gt;")&gt;0,"Current evidence","Missing / stale / mismatched"))))</f>
        <v/>
      </c>
      <c r="J10" s="46" t="str"/>
      <c r="K10" s="74" t="str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AXI-2A</t>
        </is>
      </c>
      <c r="B11" s="6" t="inlineStr">
        <is>
          <t>Section 1, 2(a)</t>
        </is>
      </c>
      <c r="C11" s="16">
        <f>IF(LEFT('01_MODEL_PROFILE'!B47,10)="Article 53(","Not applicable — Article 53(2) open-source exemption","Applicable")</f>
        <v/>
      </c>
      <c r="D11" s="6" t="inlineStr">
        <is>
          <t>Technical means required for integration into AI systems, e.g. instructions, infrastructure, tools.</t>
        </is>
      </c>
      <c r="E11" s="46" t="str"/>
      <c r="F11" s="46" t="str"/>
      <c r="G11" s="46" t="inlineStr">
        <is>
          <t>Not started</t>
        </is>
      </c>
      <c r="H11" s="46" t="str"/>
      <c r="I11" s="16">
        <f>IF(LEFT(C11,14)="Not applicable","N/A",IF(C11="Needs assessment","Needs assessment",IF(H11="","Missing evidence",IF(COUNTIFS('06_EVIDENCE_REGISTER'!$A:$A,H11,'06_EVIDENCE_REGISTER'!$B:$B,A11,'06_EVIDENCE_REGISTER'!$K:$K,"Current")-COUNTIFS('06_EVIDENCE_REGISTER'!$A:$A,H11,'06_EVIDENCE_REGISTER'!$B:$B,A11,'06_EVIDENCE_REGISTER'!$K:$K,"Current",'06_EVIDENCE_REGISTER'!$I:$I,"&lt;"&amp;TODAY(),'06_EVIDENCE_REGISTER'!$I:$I,"&lt;&gt;")&gt;0,"Current evidence","Missing / stale / mismatched"))))</f>
        <v/>
      </c>
      <c r="J11" s="46" t="str"/>
      <c r="K11" s="74" t="str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AXI-2B</t>
        </is>
      </c>
      <c r="B12" s="6" t="inlineStr">
        <is>
          <t>Section 1, 2(b)</t>
        </is>
      </c>
      <c r="C12" s="16">
        <f>IF(LEFT('01_MODEL_PROFILE'!B47,10)="Article 53(","Not applicable — Article 53(2) open-source exemption","Applicable")</f>
        <v/>
      </c>
      <c r="D12" s="6" t="inlineStr">
        <is>
          <t>Design specifications and training process, methodologies/techniques, key choices, rationale/assumptions, optimisation objective and relevant parameters.</t>
        </is>
      </c>
      <c r="E12" s="46" t="str"/>
      <c r="F12" s="46" t="str"/>
      <c r="G12" s="46" t="inlineStr">
        <is>
          <t>Not started</t>
        </is>
      </c>
      <c r="H12" s="46" t="str"/>
      <c r="I12" s="16">
        <f>IF(LEFT(C12,14)="Not applicable","N/A",IF(C12="Needs assessment","Needs assessment",IF(H12="","Missing evidence",IF(COUNTIFS('06_EVIDENCE_REGISTER'!$A:$A,H12,'06_EVIDENCE_REGISTER'!$B:$B,A12,'06_EVIDENCE_REGISTER'!$K:$K,"Current")-COUNTIFS('06_EVIDENCE_REGISTER'!$A:$A,H12,'06_EVIDENCE_REGISTER'!$B:$B,A12,'06_EVIDENCE_REGISTER'!$K:$K,"Current",'06_EVIDENCE_REGISTER'!$I:$I,"&lt;"&amp;TODAY(),'06_EVIDENCE_REGISTER'!$I:$I,"&lt;&gt;")&gt;0,"Current evidence","Missing / stale / mismatched"))))</f>
        <v/>
      </c>
      <c r="J12" s="46" t="str"/>
      <c r="K12" s="74" t="str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AXI-2C</t>
        </is>
      </c>
      <c r="B13" s="6" t="inlineStr">
        <is>
          <t>Section 1, 2(c)</t>
        </is>
      </c>
      <c r="C13" s="16">
        <f>IF(LEFT('01_MODEL_PROFILE'!B47,10)="Article 53(","Not applicable — Article 53(2) open-source exemption","Applicable")</f>
        <v/>
      </c>
      <c r="D13" s="6" t="inlineStr">
        <is>
          <t>Training/testing/validation data information: type/provenance/curation, quantity/scope/characteristics, acquisition/selection, unsuitability/bias detection methods.</t>
        </is>
      </c>
      <c r="E13" s="46" t="str"/>
      <c r="F13" s="46" t="str"/>
      <c r="G13" s="46" t="inlineStr">
        <is>
          <t>Not started</t>
        </is>
      </c>
      <c r="H13" s="46" t="str"/>
      <c r="I13" s="16">
        <f>IF(LEFT(C13,14)="Not applicable","N/A",IF(C13="Needs assessment","Needs assessment",IF(H13="","Missing evidence",IF(COUNTIFS('06_EVIDENCE_REGISTER'!$A:$A,H13,'06_EVIDENCE_REGISTER'!$B:$B,A13,'06_EVIDENCE_REGISTER'!$K:$K,"Current")-COUNTIFS('06_EVIDENCE_REGISTER'!$A:$A,H13,'06_EVIDENCE_REGISTER'!$B:$B,A13,'06_EVIDENCE_REGISTER'!$K:$K,"Current",'06_EVIDENCE_REGISTER'!$I:$I,"&lt;"&amp;TODAY(),'06_EVIDENCE_REGISTER'!$I:$I,"&lt;&gt;")&gt;0,"Current evidence","Missing / stale / mismatched"))))</f>
        <v/>
      </c>
      <c r="J13" s="46" t="str"/>
      <c r="K13" s="74" t="str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AXI-2D</t>
        </is>
      </c>
      <c r="B14" s="6" t="inlineStr">
        <is>
          <t>Section 1, 2(d)</t>
        </is>
      </c>
      <c r="C14" s="16">
        <f>IF(LEFT('01_MODEL_PROFILE'!B47,10)="Article 53(","Not applicable — Article 53(2) open-source exemption","Applicable")</f>
        <v/>
      </c>
      <c r="D14" s="6" t="inlineStr">
        <is>
          <t>Computational resources used for training, including FLOPs, training time and other relevant training details.</t>
        </is>
      </c>
      <c r="E14" s="46" t="str"/>
      <c r="F14" s="46" t="str"/>
      <c r="G14" s="46" t="inlineStr">
        <is>
          <t>Not started</t>
        </is>
      </c>
      <c r="H14" s="46" t="str"/>
      <c r="I14" s="16">
        <f>IF(LEFT(C14,14)="Not applicable","N/A",IF(C14="Needs assessment","Needs assessment",IF(H14="","Missing evidence",IF(COUNTIFS('06_EVIDENCE_REGISTER'!$A:$A,H14,'06_EVIDENCE_REGISTER'!$B:$B,A14,'06_EVIDENCE_REGISTER'!$K:$K,"Current")-COUNTIFS('06_EVIDENCE_REGISTER'!$A:$A,H14,'06_EVIDENCE_REGISTER'!$B:$B,A14,'06_EVIDENCE_REGISTER'!$K:$K,"Current",'06_EVIDENCE_REGISTER'!$I:$I,"&lt;"&amp;TODAY(),'06_EVIDENCE_REGISTER'!$I:$I,"&lt;&gt;")&gt;0,"Current evidence","Missing / stale / mismatched"))))</f>
        <v/>
      </c>
      <c r="J14" s="46" t="str"/>
      <c r="K14" s="74" t="str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AXI-2E</t>
        </is>
      </c>
      <c r="B15" s="6" t="inlineStr">
        <is>
          <t>Section 1, 2(e)</t>
        </is>
      </c>
      <c r="C15" s="16">
        <f>IF(LEFT('01_MODEL_PROFILE'!B47,10)="Article 53(","Not applicable — Article 53(2) open-source exemption","Applicable")</f>
        <v/>
      </c>
      <c r="D15" s="6" t="inlineStr">
        <is>
          <t>Known or estimated energy consumption; if unknown, estimate may rely on computational-resource information.</t>
        </is>
      </c>
      <c r="E15" s="46" t="str"/>
      <c r="F15" s="46" t="str"/>
      <c r="G15" s="46" t="inlineStr">
        <is>
          <t>Not started</t>
        </is>
      </c>
      <c r="H15" s="46" t="str"/>
      <c r="I15" s="16">
        <f>IF(LEFT(C15,14)="Not applicable","N/A",IF(C15="Needs assessment","Needs assessment",IF(H15="","Missing evidence",IF(COUNTIFS('06_EVIDENCE_REGISTER'!$A:$A,H15,'06_EVIDENCE_REGISTER'!$B:$B,A15,'06_EVIDENCE_REGISTER'!$K:$K,"Current")-COUNTIFS('06_EVIDENCE_REGISTER'!$A:$A,H15,'06_EVIDENCE_REGISTER'!$B:$B,A15,'06_EVIDENCE_REGISTER'!$K:$K,"Current",'06_EVIDENCE_REGISTER'!$I:$I,"&lt;"&amp;TODAY(),'06_EVIDENCE_REGISTER'!$I:$I,"&lt;&gt;")&gt;0,"Current evidence","Missing / stale / mismatched"))))</f>
        <v/>
      </c>
      <c r="J15" s="46" t="str"/>
      <c r="K15" s="74" t="str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AXI-SR1</t>
        </is>
      </c>
      <c r="B16" s="6" t="inlineStr">
        <is>
          <t>Section 2, 1</t>
        </is>
      </c>
      <c r="C16" s="16">
        <f>IF('01_MODEL_PROFILE'!B49="GPAI model with systemic-risk route","Applicable — systemic risk",IF('01_MODEL_PROFILE'!B49="No systemic-risk route indicated by current facts","Not applicable","Needs assessment"))</f>
        <v/>
      </c>
      <c r="D16" s="6" t="inlineStr">
        <is>
          <t>Systemic risk only — evaluation strategies and results, protocols/tools/methodologies, criteria/metrics and methodology for identifying limitations.</t>
        </is>
      </c>
      <c r="E16" s="46" t="str"/>
      <c r="F16" s="46" t="str"/>
      <c r="G16" s="46" t="inlineStr">
        <is>
          <t>Not started</t>
        </is>
      </c>
      <c r="H16" s="46" t="str"/>
      <c r="I16" s="16">
        <f>IF(LEFT(C16,14)="Not applicable","N/A",IF(C16="Needs assessment","Needs assessment",IF(H16="","Missing evidence",IF(COUNTIFS('06_EVIDENCE_REGISTER'!$A:$A,H16,'06_EVIDENCE_REGISTER'!$B:$B,A16,'06_EVIDENCE_REGISTER'!$K:$K,"Current")-COUNTIFS('06_EVIDENCE_REGISTER'!$A:$A,H16,'06_EVIDENCE_REGISTER'!$B:$B,A16,'06_EVIDENCE_REGISTER'!$K:$K,"Current",'06_EVIDENCE_REGISTER'!$I:$I,"&lt;"&amp;TODAY(),'06_EVIDENCE_REGISTER'!$I:$I,"&lt;&gt;")&gt;0,"Current evidence","Missing / stale / mismatched"))))</f>
        <v/>
      </c>
      <c r="J16" s="46" t="str"/>
      <c r="K16" s="74" t="str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AXI-SR2</t>
        </is>
      </c>
      <c r="B17" s="6" t="inlineStr">
        <is>
          <t>Section 2, 2</t>
        </is>
      </c>
      <c r="C17" s="16">
        <f>IF('01_MODEL_PROFILE'!B49="GPAI model with systemic-risk route","Applicable — systemic risk",IF('01_MODEL_PROFILE'!B49="No systemic-risk route indicated by current facts","Not applicable","Needs assessment"))</f>
        <v/>
      </c>
      <c r="D17" s="6" t="inlineStr">
        <is>
          <t>Systemic risk only — internal/external adversarial testing measures and model adaptations, including alignment/fine-tuning where applicable.</t>
        </is>
      </c>
      <c r="E17" s="46" t="str"/>
      <c r="F17" s="46" t="str"/>
      <c r="G17" s="46" t="inlineStr">
        <is>
          <t>Not started</t>
        </is>
      </c>
      <c r="H17" s="46" t="str"/>
      <c r="I17" s="16">
        <f>IF(LEFT(C17,14)="Not applicable","N/A",IF(C17="Needs assessment","Needs assessment",IF(H17="","Missing evidence",IF(COUNTIFS('06_EVIDENCE_REGISTER'!$A:$A,H17,'06_EVIDENCE_REGISTER'!$B:$B,A17,'06_EVIDENCE_REGISTER'!$K:$K,"Current")-COUNTIFS('06_EVIDENCE_REGISTER'!$A:$A,H17,'06_EVIDENCE_REGISTER'!$B:$B,A17,'06_EVIDENCE_REGISTER'!$K:$K,"Current",'06_EVIDENCE_REGISTER'!$I:$I,"&lt;"&amp;TODAY(),'06_EVIDENCE_REGISTER'!$I:$I,"&lt;&gt;")&gt;0,"Current evidence","Missing / stale / mismatched"))))</f>
        <v/>
      </c>
      <c r="J17" s="46" t="str"/>
      <c r="K17" s="74" t="str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AXI-SR3</t>
        </is>
      </c>
      <c r="B18" s="6" t="inlineStr">
        <is>
          <t>Section 2, 3</t>
        </is>
      </c>
      <c r="C18" s="16">
        <f>IF('01_MODEL_PROFILE'!B49="GPAI model with systemic-risk route","Applicable — systemic risk",IF('01_MODEL_PROFILE'!B49="No systemic-risk route indicated by current facts","Not applicable","Needs assessment"))</f>
        <v/>
      </c>
      <c r="D18" s="6" t="inlineStr">
        <is>
          <t>Systemic risk only — system architecture showing how software components build/feed into each other and integrate into overall processing, where applicable.</t>
        </is>
      </c>
      <c r="E18" s="46" t="str"/>
      <c r="F18" s="46" t="str"/>
      <c r="G18" s="46" t="inlineStr">
        <is>
          <t>Not started</t>
        </is>
      </c>
      <c r="H18" s="46" t="str"/>
      <c r="I18" s="16">
        <f>IF(LEFT(C18,14)="Not applicable","N/A",IF(C18="Needs assessment","Needs assessment",IF(H18="","Missing evidence",IF(COUNTIFS('06_EVIDENCE_REGISTER'!$A:$A,H18,'06_EVIDENCE_REGISTER'!$B:$B,A18,'06_EVIDENCE_REGISTER'!$K:$K,"Current")-COUNTIFS('06_EVIDENCE_REGISTER'!$A:$A,H18,'06_EVIDENCE_REGISTER'!$B:$B,A18,'06_EVIDENCE_REGISTER'!$K:$K,"Current",'06_EVIDENCE_REGISTER'!$I:$I,"&lt;"&amp;TODAY(),'06_EVIDENCE_REGISTER'!$I:$I,"&lt;&gt;")&gt;0,"Current evidence","Missing / stale / mismatched"))))</f>
        <v/>
      </c>
      <c r="J18" s="46" t="str"/>
      <c r="K18" s="74" t="str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>
      <c r="A21" s="33" t="inlineStr">
        <is>
          <t>ANNEX XI READINESS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>
      <c r="A22" s="40" t="inlineStr">
        <is>
          <t>Metric</t>
        </is>
      </c>
      <c r="B22" s="40" t="inlineStr">
        <is>
          <t>Value</t>
        </is>
      </c>
      <c r="C22" s="40" t="inlineStr">
        <is>
          <t>Interpretation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Applicable Annex XI items</t>
        </is>
      </c>
      <c r="B23" s="16">
        <f>COUNTIF(C5:C18,"Applicable")+COUNTIF(C5:C18,"Applicable — systemic risk")</f>
        <v/>
      </c>
      <c r="C23" s="6" t="inlineStr">
        <is>
          <t>Ordinary + systemic-risk items in scope.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Applicable items open/blocked</t>
        </is>
      </c>
      <c r="B24" s="16">
        <f>COUNTIFS(C5:C18,"&lt;&gt;Not applicable*",G5:G18,"Not started")+COUNTIFS(C5:C18,"&lt;&gt;Not applicable*",G5:G18,"In progress")+COUNTIFS(C5:C18,"&lt;&gt;Not applicable*",G5:G18,"Blocked")</f>
        <v/>
      </c>
      <c r="C24" s="6" t="inlineStr">
        <is>
          <t>Documentation work remains.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Applicability unresolved</t>
        </is>
      </c>
      <c r="B25" s="16">
        <f>COUNTIF(C5:C18,"Needs assessment")</f>
        <v/>
      </c>
      <c r="C25" s="6" t="inlineStr">
        <is>
          <t>Systemic/open-source facts need resolution.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Verified items lacking current evidence</t>
        </is>
      </c>
      <c r="B26" s="16">
        <f>COUNTIFS(C5:C18,"&lt;&gt;Not applicable*",G5:G18,"Verified",I5:I18,"&lt;&gt;Current evidence")</f>
        <v/>
      </c>
      <c r="C26" s="6" t="inlineStr">
        <is>
          <t>Evidence blocker.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K26"/>
  <mergeCells count="3">
    <mergeCell ref="A2:K2"/>
    <mergeCell ref="A1:K1"/>
    <mergeCell ref="A21:K21"/>
  </mergeCells>
  <conditionalFormatting sqref="I5:I18">
    <cfRule type="expression" priority="1" dxfId="0">
      <formula>I5="Current evidence"</formula>
    </cfRule>
    <cfRule type="expression" priority="2" dxfId="1">
      <formula>AND(LEFT(C5,10)&lt;&gt;"Not applic",I5&lt;&gt;"Current evidence")</formula>
    </cfRule>
  </conditionalFormatting>
  <dataValidations count="1">
    <dataValidation sqref="G5:G18" showDropDown="0" showInputMessage="0" showErrorMessage="0" allowBlank="0" type="list">
      <formula1>"Not started,In progress,Complete,Verified,Blocked,N/A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52" customWidth="1" min="4" max="4"/>
    <col width="34" customWidth="1" min="5" max="5"/>
    <col width="20" customWidth="1" min="6" max="6"/>
    <col width="18" customWidth="1" min="7" max="7"/>
    <col width="20" customWidth="1" min="8" max="8"/>
    <col width="22" customWidth="1" min="9" max="9"/>
    <col width="28" customWidth="1" min="10" max="10"/>
    <col width="18" customWidth="1" min="11" max="11"/>
    <col width="22" customWidth="1" min="12" max="12"/>
  </cols>
  <sheetData>
    <row r="1" ht="35" customHeight="1">
      <c r="A1" s="15" t="inlineStr">
        <is>
          <t>Downstream Information, Copyright &amp; Public Training Summary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Exact Annex XII minimum content plus Article 53(1)(c)/(d). Open-source exemptions affect Annex XII, but never remove copyright-policy or public-summary duties.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A — ANNEX XII INFORMATION FOR DOWNSTREAM AI-SYSTEM PROVIDERS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Item ID</t>
        </is>
      </c>
      <c r="B4" s="40" t="inlineStr">
        <is>
          <t>Legal ref</t>
        </is>
      </c>
      <c r="C4" s="40" t="inlineStr">
        <is>
          <t>Applicability</t>
        </is>
      </c>
      <c r="D4" s="40" t="inlineStr">
        <is>
          <t>Required information</t>
        </is>
      </c>
      <c r="E4" s="40" t="inlineStr">
        <is>
          <t>Controlled document / location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40" t="inlineStr">
        <is>
          <t>Notes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AXII-1A</t>
        </is>
      </c>
      <c r="B5" s="6" t="inlineStr">
        <is>
          <t>Annex XII 1(a)</t>
        </is>
      </c>
      <c r="C5" s="16">
        <f>IF(LEFT('01_MODEL_PROFILE'!B47,10)="Article 53(","Not applicable — Article 53(2) open-source exemption","Applicable")</f>
        <v/>
      </c>
      <c r="D5" s="6" t="inlineStr">
        <is>
          <t>Tasks and type/nature of downstream AI systems.</t>
        </is>
      </c>
      <c r="E5" s="46" t="str"/>
      <c r="F5" s="46" t="str"/>
      <c r="G5" s="46" t="inlineStr">
        <is>
          <t>Not started</t>
        </is>
      </c>
      <c r="H5" s="46" t="str"/>
      <c r="I5" s="16">
        <f>IF(LEFT(C5,14)="Not applicable","N/A",IF(H5="","Missing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mismatched")))</f>
        <v/>
      </c>
      <c r="J5" s="46" t="str"/>
      <c r="K5" s="74" t="str"/>
      <c r="L5" s="46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AXII-1B</t>
        </is>
      </c>
      <c r="B6" s="6" t="inlineStr">
        <is>
          <t>Annex XII 1(b)</t>
        </is>
      </c>
      <c r="C6" s="16">
        <f>IF(LEFT('01_MODEL_PROFILE'!B47,10)="Article 53(","Not applicable — Article 53(2) open-source exemption","Applicable")</f>
        <v/>
      </c>
      <c r="D6" s="6" t="inlineStr">
        <is>
          <t>Applicable acceptable-use policies.</t>
        </is>
      </c>
      <c r="E6" s="46" t="str"/>
      <c r="F6" s="46" t="str"/>
      <c r="G6" s="46" t="inlineStr">
        <is>
          <t>Not started</t>
        </is>
      </c>
      <c r="H6" s="46" t="str"/>
      <c r="I6" s="16">
        <f>IF(LEFT(C6,14)="Not applicable","N/A",IF(H6="","Missing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mismatched")))</f>
        <v/>
      </c>
      <c r="J6" s="46" t="str"/>
      <c r="K6" s="74" t="str"/>
      <c r="L6" s="46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AXII-1C</t>
        </is>
      </c>
      <c r="B7" s="6" t="inlineStr">
        <is>
          <t>Annex XII 1(c)</t>
        </is>
      </c>
      <c r="C7" s="16">
        <f>IF(LEFT('01_MODEL_PROFILE'!B47,10)="Article 53(","Not applicable — Article 53(2) open-source exemption","Applicable")</f>
        <v/>
      </c>
      <c r="D7" s="6" t="inlineStr">
        <is>
          <t>Release date and distribution methods.</t>
        </is>
      </c>
      <c r="E7" s="46" t="str"/>
      <c r="F7" s="46" t="str"/>
      <c r="G7" s="46" t="inlineStr">
        <is>
          <t>Not started</t>
        </is>
      </c>
      <c r="H7" s="46" t="str"/>
      <c r="I7" s="16">
        <f>IF(LEFT(C7,14)="Not applicable","N/A",IF(H7="","Missing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mismatched")))</f>
        <v/>
      </c>
      <c r="J7" s="46" t="str"/>
      <c r="K7" s="74" t="str"/>
      <c r="L7" s="46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AXII-1D</t>
        </is>
      </c>
      <c r="B8" s="6" t="inlineStr">
        <is>
          <t>Annex XII 1(d)</t>
        </is>
      </c>
      <c r="C8" s="16">
        <f>IF(LEFT('01_MODEL_PROFILE'!B47,10)="Article 53(","Not applicable — Article 53(2) open-source exemption","Applicable")</f>
        <v/>
      </c>
      <c r="D8" s="6" t="inlineStr">
        <is>
          <t>How the model interacts/can interact with external hardware/software, where applicable.</t>
        </is>
      </c>
      <c r="E8" s="46" t="str"/>
      <c r="F8" s="46" t="str"/>
      <c r="G8" s="46" t="inlineStr">
        <is>
          <t>Not started</t>
        </is>
      </c>
      <c r="H8" s="46" t="str"/>
      <c r="I8" s="16">
        <f>IF(LEFT(C8,14)="Not applicable","N/A",IF(H8="","Missing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mismatched")))</f>
        <v/>
      </c>
      <c r="J8" s="46" t="str"/>
      <c r="K8" s="74" t="str"/>
      <c r="L8" s="46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AXII-1E</t>
        </is>
      </c>
      <c r="B9" s="6" t="inlineStr">
        <is>
          <t>Annex XII 1(e)</t>
        </is>
      </c>
      <c r="C9" s="16">
        <f>IF(LEFT('01_MODEL_PROFILE'!B47,10)="Article 53(","Not applicable — Article 53(2) open-source exemption","Applicable")</f>
        <v/>
      </c>
      <c r="D9" s="6" t="inlineStr">
        <is>
          <t>Relevant software versions related to model use, where applicable.</t>
        </is>
      </c>
      <c r="E9" s="46" t="str"/>
      <c r="F9" s="46" t="str"/>
      <c r="G9" s="46" t="inlineStr">
        <is>
          <t>Not started</t>
        </is>
      </c>
      <c r="H9" s="46" t="str"/>
      <c r="I9" s="16">
        <f>IF(LEFT(C9,14)="Not applicable","N/A",IF(H9="","Missing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mismatched")))</f>
        <v/>
      </c>
      <c r="J9" s="46" t="str"/>
      <c r="K9" s="74" t="str"/>
      <c r="L9" s="46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AXII-1F</t>
        </is>
      </c>
      <c r="B10" s="6" t="inlineStr">
        <is>
          <t>Annex XII 1(f)</t>
        </is>
      </c>
      <c r="C10" s="16">
        <f>IF(LEFT('01_MODEL_PROFILE'!B47,10)="Article 53(","Not applicable — Article 53(2) open-source exemption","Applicable")</f>
        <v/>
      </c>
      <c r="D10" s="6" t="inlineStr">
        <is>
          <t>Architecture and number of parameters.</t>
        </is>
      </c>
      <c r="E10" s="46" t="str"/>
      <c r="F10" s="46" t="str"/>
      <c r="G10" s="46" t="inlineStr">
        <is>
          <t>Not started</t>
        </is>
      </c>
      <c r="H10" s="46" t="str"/>
      <c r="I10" s="16">
        <f>IF(LEFT(C10,14)="Not applicable","N/A",IF(H10="","Missing evidence",IF(COUNTIFS('06_EVIDENCE_REGISTER'!$A:$A,H10,'06_EVIDENCE_REGISTER'!$B:$B,A10,'06_EVIDENCE_REGISTER'!$K:$K,"Current")-COUNTIFS('06_EVIDENCE_REGISTER'!$A:$A,H10,'06_EVIDENCE_REGISTER'!$B:$B,A10,'06_EVIDENCE_REGISTER'!$K:$K,"Current",'06_EVIDENCE_REGISTER'!$I:$I,"&lt;"&amp;TODAY(),'06_EVIDENCE_REGISTER'!$I:$I,"&lt;&gt;")&gt;0,"Current evidence","Missing / stale / mismatched")))</f>
        <v/>
      </c>
      <c r="J10" s="46" t="str"/>
      <c r="K10" s="74" t="str"/>
      <c r="L10" s="46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AXII-1G</t>
        </is>
      </c>
      <c r="B11" s="6" t="inlineStr">
        <is>
          <t>Annex XII 1(g)</t>
        </is>
      </c>
      <c r="C11" s="16">
        <f>IF(LEFT('01_MODEL_PROFILE'!B47,10)="Article 53(","Not applicable — Article 53(2) open-source exemption","Applicable")</f>
        <v/>
      </c>
      <c r="D11" s="6" t="inlineStr">
        <is>
          <t>Input/output modalities and formats.</t>
        </is>
      </c>
      <c r="E11" s="46" t="str"/>
      <c r="F11" s="46" t="str"/>
      <c r="G11" s="46" t="inlineStr">
        <is>
          <t>Not started</t>
        </is>
      </c>
      <c r="H11" s="46" t="str"/>
      <c r="I11" s="16">
        <f>IF(LEFT(C11,14)="Not applicable","N/A",IF(H11="","Missing evidence",IF(COUNTIFS('06_EVIDENCE_REGISTER'!$A:$A,H11,'06_EVIDENCE_REGISTER'!$B:$B,A11,'06_EVIDENCE_REGISTER'!$K:$K,"Current")-COUNTIFS('06_EVIDENCE_REGISTER'!$A:$A,H11,'06_EVIDENCE_REGISTER'!$B:$B,A11,'06_EVIDENCE_REGISTER'!$K:$K,"Current",'06_EVIDENCE_REGISTER'!$I:$I,"&lt;"&amp;TODAY(),'06_EVIDENCE_REGISTER'!$I:$I,"&lt;&gt;")&gt;0,"Current evidence","Missing / stale / mismatched")))</f>
        <v/>
      </c>
      <c r="J11" s="46" t="str"/>
      <c r="K11" s="74" t="str"/>
      <c r="L11" s="46" t="str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AXII-1H</t>
        </is>
      </c>
      <c r="B12" s="6" t="inlineStr">
        <is>
          <t>Annex XII 1(h)</t>
        </is>
      </c>
      <c r="C12" s="16">
        <f>IF(LEFT('01_MODEL_PROFILE'!B47,10)="Article 53(","Not applicable — Article 53(2) open-source exemption","Applicable")</f>
        <v/>
      </c>
      <c r="D12" s="6" t="inlineStr">
        <is>
          <t>Model licence.</t>
        </is>
      </c>
      <c r="E12" s="46" t="str"/>
      <c r="F12" s="46" t="str"/>
      <c r="G12" s="46" t="inlineStr">
        <is>
          <t>Not started</t>
        </is>
      </c>
      <c r="H12" s="46" t="str"/>
      <c r="I12" s="16">
        <f>IF(LEFT(C12,14)="Not applicable","N/A",IF(H12="","Missing evidence",IF(COUNTIFS('06_EVIDENCE_REGISTER'!$A:$A,H12,'06_EVIDENCE_REGISTER'!$B:$B,A12,'06_EVIDENCE_REGISTER'!$K:$K,"Current")-COUNTIFS('06_EVIDENCE_REGISTER'!$A:$A,H12,'06_EVIDENCE_REGISTER'!$B:$B,A12,'06_EVIDENCE_REGISTER'!$K:$K,"Current",'06_EVIDENCE_REGISTER'!$I:$I,"&lt;"&amp;TODAY(),'06_EVIDENCE_REGISTER'!$I:$I,"&lt;&gt;")&gt;0,"Current evidence","Missing / stale / mismatched")))</f>
        <v/>
      </c>
      <c r="J12" s="46" t="str"/>
      <c r="K12" s="74" t="str"/>
      <c r="L12" s="46" t="str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AXII-2A</t>
        </is>
      </c>
      <c r="B13" s="6" t="inlineStr">
        <is>
          <t>Annex XII 2(a)</t>
        </is>
      </c>
      <c r="C13" s="16">
        <f>IF(LEFT('01_MODEL_PROFILE'!B47,10)="Article 53(","Not applicable — Article 53(2) open-source exemption","Applicable")</f>
        <v/>
      </c>
      <c r="D13" s="6" t="inlineStr">
        <is>
          <t>Technical means required for integration: instructions, infrastructure, tools.</t>
        </is>
      </c>
      <c r="E13" s="46" t="str"/>
      <c r="F13" s="46" t="str"/>
      <c r="G13" s="46" t="inlineStr">
        <is>
          <t>Not started</t>
        </is>
      </c>
      <c r="H13" s="46" t="str"/>
      <c r="I13" s="16">
        <f>IF(LEFT(C13,14)="Not applicable","N/A",IF(H13="","Missing evidence",IF(COUNTIFS('06_EVIDENCE_REGISTER'!$A:$A,H13,'06_EVIDENCE_REGISTER'!$B:$B,A13,'06_EVIDENCE_REGISTER'!$K:$K,"Current")-COUNTIFS('06_EVIDENCE_REGISTER'!$A:$A,H13,'06_EVIDENCE_REGISTER'!$B:$B,A13,'06_EVIDENCE_REGISTER'!$K:$K,"Current",'06_EVIDENCE_REGISTER'!$I:$I,"&lt;"&amp;TODAY(),'06_EVIDENCE_REGISTER'!$I:$I,"&lt;&gt;")&gt;0,"Current evidence","Missing / stale / mismatched")))</f>
        <v/>
      </c>
      <c r="J13" s="46" t="str"/>
      <c r="K13" s="74" t="str"/>
      <c r="L13" s="46" t="str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AXII-2B</t>
        </is>
      </c>
      <c r="B14" s="6" t="inlineStr">
        <is>
          <t>Annex XII 2(b)</t>
        </is>
      </c>
      <c r="C14" s="16">
        <f>IF(LEFT('01_MODEL_PROFILE'!B47,10)="Article 53(","Not applicable — Article 53(2) open-source exemption","Applicable")</f>
        <v/>
      </c>
      <c r="D14" s="6" t="inlineStr">
        <is>
          <t>Input/output modalities/formats and maximum size, e.g. context-window length.</t>
        </is>
      </c>
      <c r="E14" s="46" t="str"/>
      <c r="F14" s="46" t="str"/>
      <c r="G14" s="46" t="inlineStr">
        <is>
          <t>Not started</t>
        </is>
      </c>
      <c r="H14" s="46" t="str"/>
      <c r="I14" s="16">
        <f>IF(LEFT(C14,14)="Not applicable","N/A",IF(H14="","Missing evidence",IF(COUNTIFS('06_EVIDENCE_REGISTER'!$A:$A,H14,'06_EVIDENCE_REGISTER'!$B:$B,A14,'06_EVIDENCE_REGISTER'!$K:$K,"Current")-COUNTIFS('06_EVIDENCE_REGISTER'!$A:$A,H14,'06_EVIDENCE_REGISTER'!$B:$B,A14,'06_EVIDENCE_REGISTER'!$K:$K,"Current",'06_EVIDENCE_REGISTER'!$I:$I,"&lt;"&amp;TODAY(),'06_EVIDENCE_REGISTER'!$I:$I,"&lt;&gt;")&gt;0,"Current evidence","Missing / stale / mismatched")))</f>
        <v/>
      </c>
      <c r="J14" s="46" t="str"/>
      <c r="K14" s="74" t="str"/>
      <c r="L14" s="46" t="str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AXII-2C</t>
        </is>
      </c>
      <c r="B15" s="6" t="inlineStr">
        <is>
          <t>Annex XII 2(c)</t>
        </is>
      </c>
      <c r="C15" s="16">
        <f>IF(LEFT('01_MODEL_PROFILE'!B47,10)="Article 53(","Not applicable — Article 53(2) open-source exemption","Applicable")</f>
        <v/>
      </c>
      <c r="D15" s="6" t="inlineStr">
        <is>
          <t>Training/testing/validation data information, where applicable: type, provenance and curation methodologies.</t>
        </is>
      </c>
      <c r="E15" s="46" t="str"/>
      <c r="F15" s="46" t="str"/>
      <c r="G15" s="46" t="inlineStr">
        <is>
          <t>Not started</t>
        </is>
      </c>
      <c r="H15" s="46" t="str"/>
      <c r="I15" s="16">
        <f>IF(LEFT(C15,14)="Not applicable","N/A",IF(H15="","Missing evidence",IF(COUNTIFS('06_EVIDENCE_REGISTER'!$A:$A,H15,'06_EVIDENCE_REGISTER'!$B:$B,A15,'06_EVIDENCE_REGISTER'!$K:$K,"Current")-COUNTIFS('06_EVIDENCE_REGISTER'!$A:$A,H15,'06_EVIDENCE_REGISTER'!$B:$B,A15,'06_EVIDENCE_REGISTER'!$K:$K,"Current",'06_EVIDENCE_REGISTER'!$I:$I,"&lt;"&amp;TODAY(),'06_EVIDENCE_REGISTER'!$I:$I,"&lt;&gt;")&gt;0,"Current evidence","Missing / stale / mismatched")))</f>
        <v/>
      </c>
      <c r="J15" s="46" t="str"/>
      <c r="K15" s="74" t="str"/>
      <c r="L15" s="46" t="str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AXII-CAP</t>
        </is>
      </c>
      <c r="B16" s="6" t="inlineStr">
        <is>
          <t>Art. 53(1)(b)(i)</t>
        </is>
      </c>
      <c r="C16" s="16">
        <f>IF(LEFT('01_MODEL_PROFILE'!B47,10)="Article 53(","Not applicable — Article 53(2) open-source exemption","Applicable")</f>
        <v/>
      </c>
      <c r="D16" s="6" t="inlineStr">
        <is>
          <t>Information sufficient for downstream providers to understand capabilities/limitations and comply with their own AI Act obligations.</t>
        </is>
      </c>
      <c r="E16" s="46" t="str"/>
      <c r="F16" s="46" t="str"/>
      <c r="G16" s="46" t="inlineStr">
        <is>
          <t>Not started</t>
        </is>
      </c>
      <c r="H16" s="46" t="str"/>
      <c r="I16" s="16">
        <f>IF(LEFT(C16,14)="Not applicable","N/A",IF(H16="","Missing evidence",IF(COUNTIFS('06_EVIDENCE_REGISTER'!$A:$A,H16,'06_EVIDENCE_REGISTER'!$B:$B,A16,'06_EVIDENCE_REGISTER'!$K:$K,"Current")-COUNTIFS('06_EVIDENCE_REGISTER'!$A:$A,H16,'06_EVIDENCE_REGISTER'!$B:$B,A16,'06_EVIDENCE_REGISTER'!$K:$K,"Current",'06_EVIDENCE_REGISTER'!$I:$I,"&lt;"&amp;TODAY(),'06_EVIDENCE_REGISTER'!$I:$I,"&lt;&gt;")&gt;0,"Current evidence","Missing / stale / mismatched")))</f>
        <v/>
      </c>
      <c r="J16" s="46" t="str"/>
      <c r="K16" s="74" t="str"/>
      <c r="L16" s="46" t="str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 ht="23" customHeight="1">
      <c r="A19" s="33" t="inlineStr">
        <is>
          <t>B — COPYRIGHT / RIGHTS-RESERVATION POLICY</t>
        </is>
      </c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 ht="31" customHeight="1">
      <c r="A20" s="40" t="inlineStr">
        <is>
          <t>Item ID</t>
        </is>
      </c>
      <c r="B20" s="40" t="inlineStr">
        <is>
          <t>Legal ref</t>
        </is>
      </c>
      <c r="C20" s="40" t="inlineStr">
        <is>
          <t>Applicability</t>
        </is>
      </c>
      <c r="D20" s="40" t="inlineStr">
        <is>
          <t>Required information</t>
        </is>
      </c>
      <c r="E20" s="40" t="inlineStr">
        <is>
          <t>Controlled document / location</t>
        </is>
      </c>
      <c r="F20" s="40" t="inlineStr">
        <is>
          <t>Owner</t>
        </is>
      </c>
      <c r="G20" s="40" t="inlineStr">
        <is>
          <t>Status</t>
        </is>
      </c>
      <c r="H20" s="40" t="inlineStr">
        <is>
          <t>Evidence ID</t>
        </is>
      </c>
      <c r="I20" s="40" t="inlineStr">
        <is>
          <t>Evidence state</t>
        </is>
      </c>
      <c r="J20" s="40" t="inlineStr">
        <is>
          <t>Gap / next action</t>
        </is>
      </c>
      <c r="K20" s="40" t="inlineStr">
        <is>
          <t>Last reviewed</t>
        </is>
      </c>
      <c r="L20" s="40" t="inlineStr">
        <is>
          <t>Notes</t>
        </is>
      </c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COPY-01</t>
        </is>
      </c>
      <c r="B21" s="6" t="inlineStr">
        <is>
          <t>Art. 53(1)(c)</t>
        </is>
      </c>
      <c r="C21" s="6" t="inlineStr">
        <is>
          <t>Applicable</t>
        </is>
      </c>
      <c r="D21" s="6" t="inlineStr">
        <is>
          <t>Copyright/related-rights compliance policy is approved, versioned and covers Union law.</t>
        </is>
      </c>
      <c r="E21" s="46" t="str"/>
      <c r="F21" s="46" t="str"/>
      <c r="G21" s="46" t="inlineStr">
        <is>
          <t>Not started</t>
        </is>
      </c>
      <c r="H21" s="46" t="str"/>
      <c r="I21" s="16">
        <f>IF(H21="","Missing evidence",IF(COUNTIFS('06_EVIDENCE_REGISTER'!$A:$A,H21,'06_EVIDENCE_REGISTER'!$B:$B,A21,'06_EVIDENCE_REGISTER'!$K:$K,"Current")-COUNTIFS('06_EVIDENCE_REGISTER'!$A:$A,H21,'06_EVIDENCE_REGISTER'!$B:$B,A21,'06_EVIDENCE_REGISTER'!$K:$K,"Current",'06_EVIDENCE_REGISTER'!$I:$I,"&lt;"&amp;TODAY(),'06_EVIDENCE_REGISTER'!$I:$I,"&lt;&gt;")&gt;0,"Current evidence","Missing / stale / mismatched"))</f>
        <v/>
      </c>
      <c r="J21" s="46" t="str"/>
      <c r="K21" s="46" t="str"/>
      <c r="L21" s="46" t="str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COPY-02</t>
        </is>
      </c>
      <c r="B22" s="6" t="inlineStr">
        <is>
          <t>Art. 53(1)(c) / DSM Art. 4(3)</t>
        </is>
      </c>
      <c r="C22" s="6" t="inlineStr">
        <is>
          <t>Applicable</t>
        </is>
      </c>
      <c r="D22" s="6" t="inlineStr">
        <is>
          <t>Process/technology identifies rights reservations, including machine-readable reservations where expressed.</t>
        </is>
      </c>
      <c r="E22" s="46" t="str"/>
      <c r="F22" s="46" t="str"/>
      <c r="G22" s="46" t="inlineStr">
        <is>
          <t>Not started</t>
        </is>
      </c>
      <c r="H22" s="46" t="str"/>
      <c r="I22" s="16">
        <f>IF(H22="","Missing evidence",IF(COUNTIFS('06_EVIDENCE_REGISTER'!$A:$A,H22,'06_EVIDENCE_REGISTER'!$B:$B,A22,'06_EVIDENCE_REGISTER'!$K:$K,"Current")-COUNTIFS('06_EVIDENCE_REGISTER'!$A:$A,H22,'06_EVIDENCE_REGISTER'!$B:$B,A22,'06_EVIDENCE_REGISTER'!$K:$K,"Current",'06_EVIDENCE_REGISTER'!$I:$I,"&lt;"&amp;TODAY(),'06_EVIDENCE_REGISTER'!$I:$I,"&lt;&gt;")&gt;0,"Current evidence","Missing / stale / mismatched"))</f>
        <v/>
      </c>
      <c r="J22" s="46" t="str"/>
      <c r="K22" s="46" t="str"/>
      <c r="L22" s="46" t="str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COPY-03</t>
        </is>
      </c>
      <c r="B23" s="6" t="inlineStr">
        <is>
          <t>Art. 53(1)(c)</t>
        </is>
      </c>
      <c r="C23" s="6" t="inlineStr">
        <is>
          <t>Applicable</t>
        </is>
      </c>
      <c r="D23" s="6" t="inlineStr">
        <is>
          <t>Reserved content is excluded/respected in line with the policy and state-of-the-art implementation.</t>
        </is>
      </c>
      <c r="E23" s="46" t="str"/>
      <c r="F23" s="46" t="str"/>
      <c r="G23" s="46" t="inlineStr">
        <is>
          <t>Not started</t>
        </is>
      </c>
      <c r="H23" s="46" t="str"/>
      <c r="I23" s="16">
        <f>IF(H23="","Missing evidence",IF(COUNTIFS('06_EVIDENCE_REGISTER'!$A:$A,H23,'06_EVIDENCE_REGISTER'!$B:$B,A23,'06_EVIDENCE_REGISTER'!$K:$K,"Current")-COUNTIFS('06_EVIDENCE_REGISTER'!$A:$A,H23,'06_EVIDENCE_REGISTER'!$B:$B,A23,'06_EVIDENCE_REGISTER'!$K:$K,"Current",'06_EVIDENCE_REGISTER'!$I:$I,"&lt;"&amp;TODAY(),'06_EVIDENCE_REGISTER'!$I:$I,"&lt;&gt;")&gt;0,"Current evidence","Missing / stale / mismatched"))</f>
        <v/>
      </c>
      <c r="J23" s="46" t="str"/>
      <c r="K23" s="46" t="str"/>
      <c r="L23" s="46" t="str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COPY-04</t>
        </is>
      </c>
      <c r="B24" s="6" t="inlineStr">
        <is>
          <t>Governance</t>
        </is>
      </c>
      <c r="C24" s="6" t="inlineStr">
        <is>
          <t>Applicable</t>
        </is>
      </c>
      <c r="D24" s="6" t="inlineStr">
        <is>
          <t>Rightsholder claim/contact/escalation process and evidence trail are maintained.</t>
        </is>
      </c>
      <c r="E24" s="46" t="str"/>
      <c r="F24" s="46" t="str"/>
      <c r="G24" s="46" t="inlineStr">
        <is>
          <t>Not started</t>
        </is>
      </c>
      <c r="H24" s="46" t="str"/>
      <c r="I24" s="16">
        <f>IF(H24="","Missing evidence",IF(COUNTIFS('06_EVIDENCE_REGISTER'!$A:$A,H24,'06_EVIDENCE_REGISTER'!$B:$B,A24,'06_EVIDENCE_REGISTER'!$K:$K,"Current")-COUNTIFS('06_EVIDENCE_REGISTER'!$A:$A,H24,'06_EVIDENCE_REGISTER'!$B:$B,A24,'06_EVIDENCE_REGISTER'!$K:$K,"Current",'06_EVIDENCE_REGISTER'!$I:$I,"&lt;"&amp;TODAY(),'06_EVIDENCE_REGISTER'!$I:$I,"&lt;&gt;")&gt;0,"Current evidence","Missing / stale / mismatched"))</f>
        <v/>
      </c>
      <c r="J24" s="46" t="str"/>
      <c r="K24" s="46" t="str"/>
      <c r="L24" s="46" t="str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COPY-05</t>
        </is>
      </c>
      <c r="B25" s="6" t="inlineStr">
        <is>
          <t>Code pathway</t>
        </is>
      </c>
      <c r="C25" s="6" t="inlineStr">
        <is>
          <t>Applicable</t>
        </is>
      </c>
      <c r="D25" s="6" t="inlineStr">
        <is>
          <t>If relying on GPAI Code Copyright chapter, implementation evidence maps Code commitments to Article 53(1)(c).</t>
        </is>
      </c>
      <c r="E25" s="46" t="str"/>
      <c r="F25" s="46" t="str"/>
      <c r="G25" s="46" t="inlineStr">
        <is>
          <t>Not started</t>
        </is>
      </c>
      <c r="H25" s="46" t="str"/>
      <c r="I25" s="16">
        <f>IF(H25="","Missing evidence",IF(COUNTIFS('06_EVIDENCE_REGISTER'!$A:$A,H25,'06_EVIDENCE_REGISTER'!$B:$B,A25,'06_EVIDENCE_REGISTER'!$K:$K,"Current")-COUNTIFS('06_EVIDENCE_REGISTER'!$A:$A,H25,'06_EVIDENCE_REGISTER'!$B:$B,A25,'06_EVIDENCE_REGISTER'!$K:$K,"Current",'06_EVIDENCE_REGISTER'!$I:$I,"&lt;"&amp;TODAY(),'06_EVIDENCE_REGISTER'!$I:$I,"&lt;&gt;")&gt;0,"Current evidence","Missing / stale / mismatched"))</f>
        <v/>
      </c>
      <c r="J25" s="46" t="str"/>
      <c r="K25" s="46" t="str"/>
      <c r="L25" s="46" t="str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>
      <c r="A28" s="33" t="inlineStr">
        <is>
          <t>C — ARTICLE 53(1)(d) PUBLIC SUMMARY OF TRAINING CONTENT</t>
        </is>
      </c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31" customHeight="1">
      <c r="A29" s="40" t="inlineStr">
        <is>
          <t>Item ID</t>
        </is>
      </c>
      <c r="B29" s="40" t="inlineStr">
        <is>
          <t>Legal ref</t>
        </is>
      </c>
      <c r="C29" s="40" t="inlineStr">
        <is>
          <t>Applicability</t>
        </is>
      </c>
      <c r="D29" s="40" t="inlineStr">
        <is>
          <t>Required information</t>
        </is>
      </c>
      <c r="E29" s="40" t="inlineStr">
        <is>
          <t>Controlled document / location</t>
        </is>
      </c>
      <c r="F29" s="40" t="inlineStr">
        <is>
          <t>Owner</t>
        </is>
      </c>
      <c r="G29" s="40" t="inlineStr">
        <is>
          <t>Status</t>
        </is>
      </c>
      <c r="H29" s="40" t="inlineStr">
        <is>
          <t>Evidence ID</t>
        </is>
      </c>
      <c r="I29" s="40" t="inlineStr">
        <is>
          <t>Evidence state</t>
        </is>
      </c>
      <c r="J29" s="40" t="inlineStr">
        <is>
          <t>Gap / next action</t>
        </is>
      </c>
      <c r="K29" s="40" t="inlineStr">
        <is>
          <t>Last reviewed</t>
        </is>
      </c>
      <c r="L29" s="40" t="inlineStr">
        <is>
          <t>Notes</t>
        </is>
      </c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SUM-01</t>
        </is>
      </c>
      <c r="B30" s="6" t="inlineStr">
        <is>
          <t>Article 53(1)(d)</t>
        </is>
      </c>
      <c r="C30" s="6" t="inlineStr">
        <is>
          <t>Applicable</t>
        </is>
      </c>
      <c r="D30" s="6" t="inlineStr">
        <is>
          <t>Public summary uses the mandatory AI Office/Commission template.</t>
        </is>
      </c>
      <c r="E30" s="46" t="str"/>
      <c r="F30" s="46" t="str"/>
      <c r="G30" s="46" t="inlineStr">
        <is>
          <t>Not started</t>
        </is>
      </c>
      <c r="H30" s="46" t="str"/>
      <c r="I30" s="16">
        <f>IF(H30="","Missing evidence",IF(COUNTIFS('06_EVIDENCE_REGISTER'!$A:$A,H30,'06_EVIDENCE_REGISTER'!$B:$B,A30,'06_EVIDENCE_REGISTER'!$K:$K,"Current")-COUNTIFS('06_EVIDENCE_REGISTER'!$A:$A,H30,'06_EVIDENCE_REGISTER'!$B:$B,A30,'06_EVIDENCE_REGISTER'!$K:$K,"Current",'06_EVIDENCE_REGISTER'!$I:$I,"&lt;"&amp;TODAY(),'06_EVIDENCE_REGISTER'!$I:$I,"&lt;&gt;")&gt;0,"Current evidence","Missing / stale / mismatched"))</f>
        <v/>
      </c>
      <c r="J30" s="46" t="str"/>
      <c r="K30" s="46" t="str"/>
      <c r="L30" s="46" t="str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SUM-02</t>
        </is>
      </c>
      <c r="B31" s="6" t="inlineStr">
        <is>
          <t>Commission template</t>
        </is>
      </c>
      <c r="C31" s="6" t="inlineStr">
        <is>
          <t>Applicable</t>
        </is>
      </c>
      <c r="D31" s="6" t="inlineStr">
        <is>
          <t>General model/provider information and broad training-content characteristics are populated.</t>
        </is>
      </c>
      <c r="E31" s="46" t="str"/>
      <c r="F31" s="46" t="str"/>
      <c r="G31" s="46" t="inlineStr">
        <is>
          <t>Not started</t>
        </is>
      </c>
      <c r="H31" s="46" t="str"/>
      <c r="I31" s="16">
        <f>IF(H31="","Missing evidence",IF(COUNTIFS('06_EVIDENCE_REGISTER'!$A:$A,H31,'06_EVIDENCE_REGISTER'!$B:$B,A31,'06_EVIDENCE_REGISTER'!$K:$K,"Current")-COUNTIFS('06_EVIDENCE_REGISTER'!$A:$A,H31,'06_EVIDENCE_REGISTER'!$B:$B,A31,'06_EVIDENCE_REGISTER'!$K:$K,"Current",'06_EVIDENCE_REGISTER'!$I:$I,"&lt;"&amp;TODAY(),'06_EVIDENCE_REGISTER'!$I:$I,"&lt;&gt;")&gt;0,"Current evidence","Missing / stale / mismatched"))</f>
        <v/>
      </c>
      <c r="J31" s="46" t="str"/>
      <c r="K31" s="46" t="str"/>
      <c r="L31" s="46" t="str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SUM-03</t>
        </is>
      </c>
      <c r="B32" s="6" t="inlineStr">
        <is>
          <t>Commission template</t>
        </is>
      </c>
      <c r="C32" s="6" t="inlineStr">
        <is>
          <t>Applicable</t>
        </is>
      </c>
      <c r="D32" s="6" t="inlineStr">
        <is>
          <t>Data-source categories are disclosed as required, including relevant large datasets / top domains where applicable.</t>
        </is>
      </c>
      <c r="E32" s="46" t="str"/>
      <c r="F32" s="46" t="str"/>
      <c r="G32" s="46" t="inlineStr">
        <is>
          <t>Not started</t>
        </is>
      </c>
      <c r="H32" s="46" t="str"/>
      <c r="I32" s="16">
        <f>IF(H32="","Missing evidence",IF(COUNTIFS('06_EVIDENCE_REGISTER'!$A:$A,H32,'06_EVIDENCE_REGISTER'!$B:$B,A32,'06_EVIDENCE_REGISTER'!$K:$K,"Current")-COUNTIFS('06_EVIDENCE_REGISTER'!$A:$A,H32,'06_EVIDENCE_REGISTER'!$B:$B,A32,'06_EVIDENCE_REGISTER'!$K:$K,"Current",'06_EVIDENCE_REGISTER'!$I:$I,"&lt;"&amp;TODAY(),'06_EVIDENCE_REGISTER'!$I:$I,"&lt;&gt;")&gt;0,"Current evidence","Missing / stale / mismatched"))</f>
        <v/>
      </c>
      <c r="J32" s="46" t="str"/>
      <c r="K32" s="46" t="str"/>
      <c r="L32" s="46" t="str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SUM-04</t>
        </is>
      </c>
      <c r="B33" s="6" t="inlineStr">
        <is>
          <t>Commission template</t>
        </is>
      </c>
      <c r="C33" s="6" t="inlineStr">
        <is>
          <t>Applicable</t>
        </is>
      </c>
      <c r="D33" s="6" t="inlineStr">
        <is>
          <t>Relevant data-processing aspects enabling legitimate-interest/rightsholder rights are addressed.</t>
        </is>
      </c>
      <c r="E33" s="46" t="str"/>
      <c r="F33" s="46" t="str"/>
      <c r="G33" s="46" t="inlineStr">
        <is>
          <t>Not started</t>
        </is>
      </c>
      <c r="H33" s="46" t="str"/>
      <c r="I33" s="16">
        <f>IF(H33="","Missing evidence",IF(COUNTIFS('06_EVIDENCE_REGISTER'!$A:$A,H33,'06_EVIDENCE_REGISTER'!$B:$B,A33,'06_EVIDENCE_REGISTER'!$K:$K,"Current")-COUNTIFS('06_EVIDENCE_REGISTER'!$A:$A,H33,'06_EVIDENCE_REGISTER'!$B:$B,A33,'06_EVIDENCE_REGISTER'!$K:$K,"Current",'06_EVIDENCE_REGISTER'!$I:$I,"&lt;"&amp;TODAY(),'06_EVIDENCE_REGISTER'!$I:$I,"&lt;&gt;")&gt;0,"Current evidence","Missing / stale / mismatched"))</f>
        <v/>
      </c>
      <c r="J33" s="46" t="str"/>
      <c r="K33" s="46" t="str"/>
      <c r="L33" s="46" t="str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SUM-05</t>
        </is>
      </c>
      <c r="B34" s="6" t="inlineStr">
        <is>
          <t>Commission template</t>
        </is>
      </c>
      <c r="C34" s="6" t="inlineStr">
        <is>
          <t>Applicable</t>
        </is>
      </c>
      <c r="D34" s="6" t="inlineStr">
        <is>
          <t>Summary is public and linked to the correct model/version(s).</t>
        </is>
      </c>
      <c r="E34" s="46" t="str"/>
      <c r="F34" s="46" t="str"/>
      <c r="G34" s="46" t="inlineStr">
        <is>
          <t>Not started</t>
        </is>
      </c>
      <c r="H34" s="46" t="str"/>
      <c r="I34" s="16">
        <f>IF(H34="","Missing evidence",IF(COUNTIFS('06_EVIDENCE_REGISTER'!$A:$A,H34,'06_EVIDENCE_REGISTER'!$B:$B,A34,'06_EVIDENCE_REGISTER'!$K:$K,"Current")-COUNTIFS('06_EVIDENCE_REGISTER'!$A:$A,H34,'06_EVIDENCE_REGISTER'!$B:$B,A34,'06_EVIDENCE_REGISTER'!$K:$K,"Current",'06_EVIDENCE_REGISTER'!$I:$I,"&lt;"&amp;TODAY(),'06_EVIDENCE_REGISTER'!$I:$I,"&lt;&gt;")&gt;0,"Current evidence","Missing / stale / mismatched"))</f>
        <v/>
      </c>
      <c r="J34" s="46" t="str"/>
      <c r="K34" s="46" t="str"/>
      <c r="L34" s="46" t="str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SUM-06</t>
        </is>
      </c>
      <c r="B35" s="6" t="inlineStr">
        <is>
          <t>Commission template</t>
        </is>
      </c>
      <c r="C35" s="6" t="inlineStr">
        <is>
          <t>Applicable</t>
        </is>
      </c>
      <c r="D35" s="6" t="inlineStr">
        <is>
          <t>Further-training updates are reflected at six-month intervals or sooner when materially significant, as applicable.</t>
        </is>
      </c>
      <c r="E35" s="46" t="str"/>
      <c r="F35" s="46" t="str"/>
      <c r="G35" s="46" t="inlineStr">
        <is>
          <t>Not started</t>
        </is>
      </c>
      <c r="H35" s="46" t="str"/>
      <c r="I35" s="16">
        <f>IF(H35="","Missing evidence",IF(COUNTIFS('06_EVIDENCE_REGISTER'!$A:$A,H35,'06_EVIDENCE_REGISTER'!$B:$B,A35,'06_EVIDENCE_REGISTER'!$K:$K,"Current")-COUNTIFS('06_EVIDENCE_REGISTER'!$A:$A,H35,'06_EVIDENCE_REGISTER'!$B:$B,A35,'06_EVIDENCE_REGISTER'!$K:$K,"Current",'06_EVIDENCE_REGISTER'!$I:$I,"&lt;"&amp;TODAY(),'06_EVIDENCE_REGISTER'!$I:$I,"&lt;&gt;")&gt;0,"Current evidence","Missing / stale / mismatched"))</f>
        <v/>
      </c>
      <c r="J35" s="46" t="str"/>
      <c r="K35" s="46" t="str"/>
      <c r="L35" s="46" t="str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SUM-07</t>
        </is>
      </c>
      <c r="B36" s="6" t="inlineStr">
        <is>
          <t>Legacy model transition</t>
        </is>
      </c>
      <c r="C36" s="6" t="inlineStr">
        <is>
          <t>Applicable</t>
        </is>
      </c>
      <c r="D36" s="6" t="inlineStr">
        <is>
          <t>For pre-2-Aug-2025 models, any unavailable/disproportionately burdensome historical information gaps are clearly stated and justified where used.</t>
        </is>
      </c>
      <c r="E36" s="46" t="str"/>
      <c r="F36" s="46" t="str"/>
      <c r="G36" s="46" t="inlineStr">
        <is>
          <t>Not started</t>
        </is>
      </c>
      <c r="H36" s="46" t="str"/>
      <c r="I36" s="16">
        <f>IF(H36="","Missing evidence",IF(COUNTIFS('06_EVIDENCE_REGISTER'!$A:$A,H36,'06_EVIDENCE_REGISTER'!$B:$B,A36,'06_EVIDENCE_REGISTER'!$K:$K,"Current")-COUNTIFS('06_EVIDENCE_REGISTER'!$A:$A,H36,'06_EVIDENCE_REGISTER'!$B:$B,A36,'06_EVIDENCE_REGISTER'!$K:$K,"Current",'06_EVIDENCE_REGISTER'!$I:$I,"&lt;"&amp;TODAY(),'06_EVIDENCE_REGISTER'!$I:$I,"&lt;&gt;")&gt;0,"Current evidence","Missing / stale / mismatched"))</f>
        <v/>
      </c>
      <c r="J36" s="46" t="str"/>
      <c r="K36" s="46" t="str"/>
      <c r="L36" s="46" t="str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 ht="23" customHeight="1">
      <c r="A39" s="33" t="inlineStr">
        <is>
          <t>DOWNSTREAM / COPYRIGHT / SUMMARY READINESS</t>
        </is>
      </c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 ht="31" customHeight="1">
      <c r="A40" s="40" t="inlineStr">
        <is>
          <t>Metric</t>
        </is>
      </c>
      <c r="B40" s="40" t="inlineStr">
        <is>
          <t>Value</t>
        </is>
      </c>
      <c r="C40" s="40" t="inlineStr">
        <is>
          <t>Interpretation</t>
        </is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Applicable downstream rows open</t>
        </is>
      </c>
      <c r="B41" s="16">
        <f>COUNTIFS(C5:C16,"&lt;&gt;Not applicable*",G5:G16,"Not started")+COUNTIFS(C5:C16,"&lt;&gt;Not applicable*",G5:G16,"In progress")+COUNTIFS(C5:C16,"&lt;&gt;Not applicable*",G5:G16,"Blocked")</f>
        <v/>
      </c>
      <c r="C41" s="6" t="inlineStr">
        <is>
          <t>Article 53(1)(b) / Annex XII work remains.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Copyright rows open</t>
        </is>
      </c>
      <c r="B42" s="16">
        <f>COUNTIF(G21:G25,"Not started")+COUNTIF(G21:G25,"In progress")+COUNTIF(G21:G25,"Blocked")</f>
        <v/>
      </c>
      <c r="C42" s="6" t="inlineStr">
        <is>
          <t>Article 53(1)(c) work remains.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Public-summary rows open</t>
        </is>
      </c>
      <c r="B43" s="16">
        <f>COUNTIF(G30:G36,"Not started")+COUNTIF(G30:G36,"In progress")+COUNTIF(G30:G36,"Blocked")</f>
        <v/>
      </c>
      <c r="C43" s="6" t="inlineStr">
        <is>
          <t>Article 53(1)(d) work remains.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Verified/published rows lacking current evidence</t>
        </is>
      </c>
      <c r="B44" s="16">
        <f>COUNTIFS(G5:G16,"Verified",I5:I16,"&lt;&gt;Current evidence")+COUNTIFS(G21:G25,"Verified",I21:I25,"&lt;&gt;Current evidence")+COUNTIFS(G30:G36,"Verified",I30:I36,"&lt;&gt;Current evidence")+COUNTIFS(G30:G36,"Published / complete",I30:I36,"&lt;&gt;Current evidence")</f>
        <v/>
      </c>
      <c r="C44" s="6" t="inlineStr">
        <is>
          <t>Evidence blocker.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L44"/>
  <mergeCells count="6">
    <mergeCell ref="A2:L2"/>
    <mergeCell ref="A19:L19"/>
    <mergeCell ref="A28:L28"/>
    <mergeCell ref="A1:L1"/>
    <mergeCell ref="A3:L3"/>
    <mergeCell ref="A39:L39"/>
  </mergeCells>
  <dataValidations count="3">
    <dataValidation sqref="G5:G16" showDropDown="0" showInputMessage="0" showErrorMessage="0" allowBlank="0" type="list">
      <formula1>"Not started,In progress,Complete,Verified,Blocked,N/A — justified"</formula1>
    </dataValidation>
    <dataValidation sqref="G21:G25" showDropDown="0" showInputMessage="0" showErrorMessage="0" allowBlank="0" type="list">
      <formula1>"Not started,In progress,Complete,Verified,Blocked"</formula1>
    </dataValidation>
    <dataValidation sqref="G30:G36" showDropDown="0" showInputMessage="0" showErrorMessage="0" allowBlank="0" type="list">
      <formula1>"Not started,In progress,Published / complete,Verified,Blocked,N/A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5" customWidth="1" min="3" max="3"/>
    <col width="40" customWidth="1" min="4" max="4"/>
    <col width="25" customWidth="1" min="5" max="5"/>
    <col width="22" customWidth="1" min="6" max="6"/>
    <col width="20" customWidth="1" min="7" max="7"/>
    <col width="20" customWidth="1" min="8" max="8"/>
    <col width="22" customWidth="1" min="9" max="9"/>
    <col width="22" customWidth="1" min="10" max="10"/>
    <col width="22" customWidth="1" min="11" max="11"/>
    <col width="24" customWidth="1" min="12" max="12"/>
  </cols>
  <sheetData>
    <row r="1" ht="35" customHeight="1">
      <c r="A1" s="15" t="inlineStr">
        <is>
          <t>GPAI Systemic-Risk Classification, Safety &amp; Security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Articles 51–52 classification/notification plus Article 55 evaluation, Union-level systemic-risk management, serious incidents and cybersecurity.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A — ARTICLE 51 / 52 SYSTEMIC-RISK CLASSIFICATION &amp; NOTIFICATION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Item ID</t>
        </is>
      </c>
      <c r="B4" s="40" t="inlineStr">
        <is>
          <t>Legal basis</t>
        </is>
      </c>
      <c r="C4" s="40" t="inlineStr">
        <is>
          <t>Applicability</t>
        </is>
      </c>
      <c r="D4" s="40" t="inlineStr">
        <is>
          <t>Requirement / decision</t>
        </is>
      </c>
      <c r="E4" s="40" t="inlineStr">
        <is>
          <t>Trigger / known date</t>
        </is>
      </c>
      <c r="F4" s="40" t="inlineStr">
        <is>
          <t>Deadline</t>
        </is>
      </c>
      <c r="G4" s="40" t="inlineStr">
        <is>
          <t>Status</t>
        </is>
      </c>
      <c r="H4" s="40" t="inlineStr">
        <is>
          <t>Submitted / decision date</t>
        </is>
      </c>
      <c r="I4" s="40" t="inlineStr">
        <is>
          <t>Reference / EU SEND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Notes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SR-51-01</t>
        </is>
      </c>
      <c r="B5" s="6" t="inlineStr">
        <is>
          <t>Art. 51(1)(a),(2)</t>
        </is>
      </c>
      <c r="C5" s="16" t="inlineStr">
        <is>
          <t>Applicable</t>
        </is>
      </c>
      <c r="D5" s="6" t="inlineStr">
        <is>
          <t>High-impact-capability assessment, including statutory &gt;10²⁵ FLOP presumption.</t>
        </is>
      </c>
      <c r="E5" s="74" t="str"/>
      <c r="F5" s="74" t="str"/>
      <c r="G5" s="46" t="inlineStr">
        <is>
          <t>Not started</t>
        </is>
      </c>
      <c r="H5" s="74" t="str"/>
      <c r="I5" s="46" t="str"/>
      <c r="J5" s="46" t="str"/>
      <c r="K5" s="16">
        <f>IF(LEFT(C5,14)="Not applicable","N/A",IF(C5="Needs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6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SR-51-02</t>
        </is>
      </c>
      <c r="B6" s="6" t="inlineStr">
        <is>
          <t>Art. 51(1)(b), Annex XIII</t>
        </is>
      </c>
      <c r="C6" s="16" t="inlineStr">
        <is>
          <t>Applicable</t>
        </is>
      </c>
      <c r="D6" s="6" t="inlineStr">
        <is>
          <t>Commission designation / equivalent-capability route.</t>
        </is>
      </c>
      <c r="E6" s="74" t="str"/>
      <c r="F6" s="74" t="str"/>
      <c r="G6" s="46" t="inlineStr">
        <is>
          <t>Not started</t>
        </is>
      </c>
      <c r="H6" s="74" t="str"/>
      <c r="I6" s="46" t="str"/>
      <c r="J6" s="46" t="str"/>
      <c r="K6" s="16">
        <f>IF(LEFT(C6,14)="Not applicable","N/A",IF(C6="Needs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6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SR-52-01</t>
        </is>
      </c>
      <c r="B7" s="6" t="inlineStr">
        <is>
          <t>Art. 52(1)</t>
        </is>
      </c>
      <c r="C7" s="16">
        <f>IF(OR('01_MODEL_PROFILE'!C27="Yes",'01_MODEL_PROFILE'!C29="Yes"),"Applicable",IF(OR('01_MODEL_PROFILE'!C27="Needs assessment",'01_MODEL_PROFILE'!C29="Needs assessment"),"Needs assessment","Not applicable"))</f>
        <v/>
      </c>
      <c r="D7" s="6" t="inlineStr">
        <is>
          <t>Notify Commission without delay and no later than two weeks after Article 51(1)(a) requirement is met or known will be met.</t>
        </is>
      </c>
      <c r="E7" s="74" t="str"/>
      <c r="F7" s="76">
        <f>IF(E7="","",E7+14)</f>
        <v/>
      </c>
      <c r="G7" s="46" t="inlineStr">
        <is>
          <t>Not started</t>
        </is>
      </c>
      <c r="H7" s="74" t="str"/>
      <c r="I7" s="46" t="str"/>
      <c r="J7" s="46" t="str"/>
      <c r="K7" s="16">
        <f>IF(LEFT(C7,14)="Not applicable","N/A",IF(C7="Needs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6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SR-52-02</t>
        </is>
      </c>
      <c r="B8" s="6" t="inlineStr">
        <is>
          <t>Art. 52(2)</t>
        </is>
      </c>
      <c r="C8" s="16">
        <f>IF(C7="Applicable","Optional — if contesting systemic-risk presumption","Not applicable")</f>
        <v/>
      </c>
      <c r="D8" s="6" t="inlineStr">
        <is>
          <t>Optional substantiated arguments that threshold-meeting model exceptionally does not present systemic risk.</t>
        </is>
      </c>
      <c r="E8" s="74" t="str"/>
      <c r="F8" s="74" t="str"/>
      <c r="G8" s="46" t="inlineStr">
        <is>
          <t>Not started</t>
        </is>
      </c>
      <c r="H8" s="74" t="str"/>
      <c r="I8" s="46" t="str"/>
      <c r="J8" s="46" t="str"/>
      <c r="K8" s="16">
        <f>IF(LEFT(C8,14)="Not applicable","N/A",IF(C8="Needs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6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SR-52-03</t>
        </is>
      </c>
      <c r="B9" s="6" t="inlineStr">
        <is>
          <t>Art. 52(4)</t>
        </is>
      </c>
      <c r="C9" s="16">
        <f>IF('01_MODEL_PROFILE'!C28="Yes","Applicable — Commission designation",IF('01_MODEL_PROFILE'!C28="No","Not applicable","Needs assessment"))</f>
        <v/>
      </c>
      <c r="D9" s="6" t="inlineStr">
        <is>
          <t>Commission designation decision / published-list reference.</t>
        </is>
      </c>
      <c r="E9" s="74" t="str"/>
      <c r="F9" s="74" t="str"/>
      <c r="G9" s="46" t="inlineStr">
        <is>
          <t>Not started</t>
        </is>
      </c>
      <c r="H9" s="74" t="str"/>
      <c r="I9" s="46" t="str"/>
      <c r="J9" s="46" t="str"/>
      <c r="K9" s="16">
        <f>IF(LEFT(C9,14)="Not applicable","N/A",IF(C9="Needs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6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SR-52-04</t>
        </is>
      </c>
      <c r="B10" s="6" t="inlineStr">
        <is>
          <t>Art. 52(5)</t>
        </is>
      </c>
      <c r="C10" s="16">
        <f>IF(C9="Applicable — Commission designation","Conditional — after six months and new reasons","Not applicable")</f>
        <v/>
      </c>
      <c r="D10" s="6" t="inlineStr">
        <is>
          <t>Reassessment request may be made no earlier than six months after designation / maintained-designation decision, with new objective detailed reasons.</t>
        </is>
      </c>
      <c r="E10" s="74" t="str"/>
      <c r="F10" s="74" t="str"/>
      <c r="G10" s="46" t="inlineStr">
        <is>
          <t>Not started</t>
        </is>
      </c>
      <c r="H10" s="74" t="str"/>
      <c r="I10" s="46" t="str"/>
      <c r="J10" s="46" t="str"/>
      <c r="K10" s="16">
        <f>IF(LEFT(C10,14)="Not applicable","N/A",IF(C10="Needs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6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>
      <c r="A13" s="33" t="inlineStr">
        <is>
          <t>B — ARTICLE 55 SYSTEMIC-RISK OBLIGATIONS</t>
        </is>
      </c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>
      <c r="A14" s="40" t="inlineStr">
        <is>
          <t>Control ID</t>
        </is>
      </c>
      <c r="B14" s="40" t="inlineStr">
        <is>
          <t>Legal basis</t>
        </is>
      </c>
      <c r="C14" s="40" t="inlineStr">
        <is>
          <t>Applicability</t>
        </is>
      </c>
      <c r="D14" s="40" t="inlineStr">
        <is>
          <t>Control objective</t>
        </is>
      </c>
      <c r="E14" s="40" t="inlineStr">
        <is>
          <t>Method / framework</t>
        </is>
      </c>
      <c r="F14" s="40" t="inlineStr">
        <is>
          <t>Result / state</t>
        </is>
      </c>
      <c r="G14" s="40" t="inlineStr">
        <is>
          <t>Owner</t>
        </is>
      </c>
      <c r="H14" s="40" t="inlineStr">
        <is>
          <t>Status</t>
        </is>
      </c>
      <c r="I14" s="40" t="inlineStr">
        <is>
          <t>Evidence ID</t>
        </is>
      </c>
      <c r="J14" s="40" t="inlineStr">
        <is>
          <t>Evidence state</t>
        </is>
      </c>
      <c r="K14" s="40" t="inlineStr">
        <is>
          <t>Action / gap</t>
        </is>
      </c>
      <c r="L14" s="40" t="inlineStr">
        <is>
          <t>Notes</t>
        </is>
      </c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SR-55-A1</t>
        </is>
      </c>
      <c r="B15" s="6" t="inlineStr">
        <is>
          <t>Art. 55(1)(a)</t>
        </is>
      </c>
      <c r="C15" s="16">
        <f>IF('01_MODEL_PROFILE'!B49="GPAI model with systemic-risk route","Applicable",IF('01_MODEL_PROFILE'!B49="No systemic-risk route indicated by current facts","Not applicable","Needs assessment"))</f>
        <v/>
      </c>
      <c r="D15" s="6" t="inlineStr">
        <is>
          <t>Model evaluation uses standardised/state-of-the-art protocols/tools.</t>
        </is>
      </c>
      <c r="E15" s="46" t="str"/>
      <c r="F15" s="46" t="str"/>
      <c r="G15" s="46" t="str"/>
      <c r="H15" s="46" t="inlineStr">
        <is>
          <t>Not started</t>
        </is>
      </c>
      <c r="I15" s="46" t="str"/>
      <c r="J15" s="16">
        <f>IF(C15="Not applicable","N/A",IF(C15="Needs assessment","Needs assessment",IF(I15="","Missing evidence",IF(COUNTIFS('06_EVIDENCE_REGISTER'!$A:$A,I15,'06_EVIDENCE_REGISTER'!$B:$B,A15,'06_EVIDENCE_REGISTER'!$K:$K,"Current")-COUNTIFS('06_EVIDENCE_REGISTER'!$A:$A,I15,'06_EVIDENCE_REGISTER'!$B:$B,A15,'06_EVIDENCE_REGISTER'!$K:$K,"Current",'06_EVIDENCE_REGISTER'!$I:$I,"&lt;"&amp;TODAY(),'06_EVIDENCE_REGISTER'!$I:$I,"&lt;&gt;")&gt;0,"Current evidence","Missing / stale / mismatched"))))</f>
        <v/>
      </c>
      <c r="K15" s="46" t="str"/>
      <c r="L15" s="46" t="str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SR-55-A2</t>
        </is>
      </c>
      <c r="B16" s="6" t="inlineStr">
        <is>
          <t>Art. 55(1)(a)</t>
        </is>
      </c>
      <c r="C16" s="16">
        <f>IF('01_MODEL_PROFILE'!B49="GPAI model with systemic-risk route","Applicable",IF('01_MODEL_PROFILE'!B49="No systemic-risk route indicated by current facts","Not applicable","Needs assessment"))</f>
        <v/>
      </c>
      <c r="D16" s="6" t="inlineStr">
        <is>
          <t>Adversarial testing is conducted/documented to identify and mitigate systemic risks.</t>
        </is>
      </c>
      <c r="E16" s="46" t="str"/>
      <c r="F16" s="46" t="str"/>
      <c r="G16" s="46" t="str"/>
      <c r="H16" s="46" t="inlineStr">
        <is>
          <t>Not started</t>
        </is>
      </c>
      <c r="I16" s="46" t="str"/>
      <c r="J16" s="16">
        <f>IF(C16="Not applicable","N/A",IF(C16="Needs assessment","Needs assessment",IF(I16="","Missing evidence",IF(COUNTIFS('06_EVIDENCE_REGISTER'!$A:$A,I16,'06_EVIDENCE_REGISTER'!$B:$B,A16,'06_EVIDENCE_REGISTER'!$K:$K,"Current")-COUNTIFS('06_EVIDENCE_REGISTER'!$A:$A,I16,'06_EVIDENCE_REGISTER'!$B:$B,A16,'06_EVIDENCE_REGISTER'!$K:$K,"Current",'06_EVIDENCE_REGISTER'!$I:$I,"&lt;"&amp;TODAY(),'06_EVIDENCE_REGISTER'!$I:$I,"&lt;&gt;")&gt;0,"Current evidence","Missing / stale / mismatched"))))</f>
        <v/>
      </c>
      <c r="K16" s="46" t="str"/>
      <c r="L16" s="46" t="str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SR-55-B1</t>
        </is>
      </c>
      <c r="B17" s="6" t="inlineStr">
        <is>
          <t>Art. 55(1)(b)</t>
        </is>
      </c>
      <c r="C17" s="16">
        <f>IF('01_MODEL_PROFILE'!B49="GPAI model with systemic-risk route","Applicable",IF('01_MODEL_PROFILE'!B49="No systemic-risk route indicated by current facts","Not applicable","Needs assessment"))</f>
        <v/>
      </c>
      <c r="D17" s="6" t="inlineStr">
        <is>
          <t>Union-level systemic risks and their sources from development, market placement and use are assessed.</t>
        </is>
      </c>
      <c r="E17" s="46" t="str"/>
      <c r="F17" s="46" t="str"/>
      <c r="G17" s="46" t="str"/>
      <c r="H17" s="46" t="inlineStr">
        <is>
          <t>Not started</t>
        </is>
      </c>
      <c r="I17" s="46" t="str"/>
      <c r="J17" s="16">
        <f>IF(C17="Not applicable","N/A",IF(C17="Needs assessment","Needs assessment",IF(I17="","Missing evidence",IF(COUNTIFS('06_EVIDENCE_REGISTER'!$A:$A,I17,'06_EVIDENCE_REGISTER'!$B:$B,A17,'06_EVIDENCE_REGISTER'!$K:$K,"Current")-COUNTIFS('06_EVIDENCE_REGISTER'!$A:$A,I17,'06_EVIDENCE_REGISTER'!$B:$B,A17,'06_EVIDENCE_REGISTER'!$K:$K,"Current",'06_EVIDENCE_REGISTER'!$I:$I,"&lt;"&amp;TODAY(),'06_EVIDENCE_REGISTER'!$I:$I,"&lt;&gt;")&gt;0,"Current evidence","Missing / stale / mismatched"))))</f>
        <v/>
      </c>
      <c r="K17" s="46" t="str"/>
      <c r="L17" s="46" t="str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SR-55-B2</t>
        </is>
      </c>
      <c r="B18" s="6" t="inlineStr">
        <is>
          <t>Art. 55(1)(b)</t>
        </is>
      </c>
      <c r="C18" s="16">
        <f>IF('01_MODEL_PROFILE'!B49="GPAI model with systemic-risk route","Applicable",IF('01_MODEL_PROFILE'!B49="No systemic-risk route indicated by current facts","Not applicable","Needs assessment"))</f>
        <v/>
      </c>
      <c r="D18" s="6" t="inlineStr">
        <is>
          <t>Systemic-risk mitigations are implemented, monitored and updated.</t>
        </is>
      </c>
      <c r="E18" s="46" t="str"/>
      <c r="F18" s="46" t="str"/>
      <c r="G18" s="46" t="str"/>
      <c r="H18" s="46" t="inlineStr">
        <is>
          <t>Not started</t>
        </is>
      </c>
      <c r="I18" s="46" t="str"/>
      <c r="J18" s="16">
        <f>IF(C18="Not applicable","N/A",IF(C18="Needs assessment","Needs assessment",IF(I18="","Missing evidence",IF(COUNTIFS('06_EVIDENCE_REGISTER'!$A:$A,I18,'06_EVIDENCE_REGISTER'!$B:$B,A18,'06_EVIDENCE_REGISTER'!$K:$K,"Current")-COUNTIFS('06_EVIDENCE_REGISTER'!$A:$A,I18,'06_EVIDENCE_REGISTER'!$B:$B,A18,'06_EVIDENCE_REGISTER'!$K:$K,"Current",'06_EVIDENCE_REGISTER'!$I:$I,"&lt;"&amp;TODAY(),'06_EVIDENCE_REGISTER'!$I:$I,"&lt;&gt;")&gt;0,"Current evidence","Missing / stale / mismatched"))))</f>
        <v/>
      </c>
      <c r="K18" s="46" t="str"/>
      <c r="L18" s="46" t="str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SR-55-C1</t>
        </is>
      </c>
      <c r="B19" s="6" t="inlineStr">
        <is>
          <t>Art. 55(1)(c)</t>
        </is>
      </c>
      <c r="C19" s="16">
        <f>IF('01_MODEL_PROFILE'!B49="GPAI model with systemic-risk route","Applicable",IF('01_MODEL_PROFILE'!B49="No systemic-risk route indicated by current facts","Not applicable","Needs assessment"))</f>
        <v/>
      </c>
      <c r="D19" s="6" t="inlineStr">
        <is>
          <t>Serious incidents are tracked/documented with relevant information and corrective measures.</t>
        </is>
      </c>
      <c r="E19" s="46" t="str"/>
      <c r="F19" s="46" t="str"/>
      <c r="G19" s="46" t="str"/>
      <c r="H19" s="46" t="inlineStr">
        <is>
          <t>Not started</t>
        </is>
      </c>
      <c r="I19" s="46" t="str"/>
      <c r="J19" s="16">
        <f>IF(C19="Not applicable","N/A",IF(C19="Needs assessment","Needs assessment",IF(I19="","Missing evidence",IF(COUNTIFS('06_EVIDENCE_REGISTER'!$A:$A,I19,'06_EVIDENCE_REGISTER'!$B:$B,A19,'06_EVIDENCE_REGISTER'!$K:$K,"Current")-COUNTIFS('06_EVIDENCE_REGISTER'!$A:$A,I19,'06_EVIDENCE_REGISTER'!$B:$B,A19,'06_EVIDENCE_REGISTER'!$K:$K,"Current",'06_EVIDENCE_REGISTER'!$I:$I,"&lt;"&amp;TODAY(),'06_EVIDENCE_REGISTER'!$I:$I,"&lt;&gt;")&gt;0,"Current evidence","Missing / stale / mismatched"))))</f>
        <v/>
      </c>
      <c r="K19" s="46" t="str"/>
      <c r="L19" s="46" t="str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SR-55-C2</t>
        </is>
      </c>
      <c r="B20" s="6" t="inlineStr">
        <is>
          <t>Art. 55(1)(c)</t>
        </is>
      </c>
      <c r="C20" s="16">
        <f>IF('01_MODEL_PROFILE'!B49="GPAI model with systemic-risk route","Applicable",IF('01_MODEL_PROFILE'!B49="No systemic-risk route indicated by current facts","Not applicable","Needs assessment"))</f>
        <v/>
      </c>
      <c r="D20" s="6" t="inlineStr">
        <is>
          <t>Serious incidents are reported without undue delay to AI Office and, as appropriate, national competent authorities.</t>
        </is>
      </c>
      <c r="E20" s="46" t="str"/>
      <c r="F20" s="46" t="str"/>
      <c r="G20" s="46" t="str"/>
      <c r="H20" s="46" t="inlineStr">
        <is>
          <t>Not started</t>
        </is>
      </c>
      <c r="I20" s="46" t="str"/>
      <c r="J20" s="16">
        <f>IF(C20="Not applicable","N/A",IF(C20="Needs assessment","Needs assessment",IF(I20="","Missing evidence",IF(COUNTIFS('06_EVIDENCE_REGISTER'!$A:$A,I20,'06_EVIDENCE_REGISTER'!$B:$B,A20,'06_EVIDENCE_REGISTER'!$K:$K,"Current")-COUNTIFS('06_EVIDENCE_REGISTER'!$A:$A,I20,'06_EVIDENCE_REGISTER'!$B:$B,A20,'06_EVIDENCE_REGISTER'!$K:$K,"Current",'06_EVIDENCE_REGISTER'!$I:$I,"&lt;"&amp;TODAY(),'06_EVIDENCE_REGISTER'!$I:$I,"&lt;&gt;")&gt;0,"Current evidence","Missing / stale / mismatched"))))</f>
        <v/>
      </c>
      <c r="K20" s="46" t="str"/>
      <c r="L20" s="46" t="str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SR-55-D1</t>
        </is>
      </c>
      <c r="B21" s="6" t="inlineStr">
        <is>
          <t>Art. 55(1)(d)</t>
        </is>
      </c>
      <c r="C21" s="16">
        <f>IF('01_MODEL_PROFILE'!B49="GPAI model with systemic-risk route","Applicable",IF('01_MODEL_PROFILE'!B49="No systemic-risk route indicated by current facts","Not applicable","Needs assessment"))</f>
        <v/>
      </c>
      <c r="D21" s="6" t="inlineStr">
        <is>
          <t>Adequate cybersecurity protects the GPAI model with systemic risk.</t>
        </is>
      </c>
      <c r="E21" s="46" t="str"/>
      <c r="F21" s="46" t="str"/>
      <c r="G21" s="46" t="str"/>
      <c r="H21" s="46" t="inlineStr">
        <is>
          <t>Not started</t>
        </is>
      </c>
      <c r="I21" s="46" t="str"/>
      <c r="J21" s="16">
        <f>IF(C21="Not applicable","N/A",IF(C21="Needs assessment","Needs assessment",IF(I21="","Missing evidence",IF(COUNTIFS('06_EVIDENCE_REGISTER'!$A:$A,I21,'06_EVIDENCE_REGISTER'!$B:$B,A21,'06_EVIDENCE_REGISTER'!$K:$K,"Current")-COUNTIFS('06_EVIDENCE_REGISTER'!$A:$A,I21,'06_EVIDENCE_REGISTER'!$B:$B,A21,'06_EVIDENCE_REGISTER'!$K:$K,"Current",'06_EVIDENCE_REGISTER'!$I:$I,"&lt;"&amp;TODAY(),'06_EVIDENCE_REGISTER'!$I:$I,"&lt;&gt;")&gt;0,"Current evidence","Missing / stale / mismatched"))))</f>
        <v/>
      </c>
      <c r="K21" s="46" t="str"/>
      <c r="L21" s="46" t="str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SR-55-D2</t>
        </is>
      </c>
      <c r="B22" s="6" t="inlineStr">
        <is>
          <t>Art. 55(1)(d)</t>
        </is>
      </c>
      <c r="C22" s="16">
        <f>IF('01_MODEL_PROFILE'!B49="GPAI model with systemic-risk route","Applicable",IF('01_MODEL_PROFILE'!B49="No systemic-risk route indicated by current facts","Not applicable","Needs assessment"))</f>
        <v/>
      </c>
      <c r="D22" s="6" t="inlineStr">
        <is>
          <t>Adequate cybersecurity protects the physical infrastructure of the model.</t>
        </is>
      </c>
      <c r="E22" s="46" t="str"/>
      <c r="F22" s="46" t="str"/>
      <c r="G22" s="46" t="str"/>
      <c r="H22" s="46" t="inlineStr">
        <is>
          <t>Not started</t>
        </is>
      </c>
      <c r="I22" s="46" t="str"/>
      <c r="J22" s="16">
        <f>IF(C22="Not applicable","N/A",IF(C22="Needs assessment","Needs assessment",IF(I22="","Missing evidence",IF(COUNTIFS('06_EVIDENCE_REGISTER'!$A:$A,I22,'06_EVIDENCE_REGISTER'!$B:$B,A22,'06_EVIDENCE_REGISTER'!$K:$K,"Current")-COUNTIFS('06_EVIDENCE_REGISTER'!$A:$A,I22,'06_EVIDENCE_REGISTER'!$B:$B,A22,'06_EVIDENCE_REGISTER'!$K:$K,"Current",'06_EVIDENCE_REGISTER'!$I:$I,"&lt;"&amp;TODAY(),'06_EVIDENCE_REGISTER'!$I:$I,"&lt;&gt;")&gt;0,"Current evidence","Missing / stale / mismatched"))))</f>
        <v/>
      </c>
      <c r="K22" s="46" t="str"/>
      <c r="L22" s="46" t="str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SR-55-PATH</t>
        </is>
      </c>
      <c r="B23" s="6" t="inlineStr">
        <is>
          <t>Art. 55(2)</t>
        </is>
      </c>
      <c r="C23" s="16">
        <f>IF('01_MODEL_PROFILE'!B49="GPAI model with systemic-risk route","Applicable",IF('01_MODEL_PROFILE'!B49="No systemic-risk route indicated by current facts","Not applicable","Needs assessment"))</f>
        <v/>
      </c>
      <c r="D23" s="6" t="inlineStr">
        <is>
          <t>Code / harmonised standard / alternative adequate means pathway is documented.</t>
        </is>
      </c>
      <c r="E23" s="46" t="str"/>
      <c r="F23" s="46" t="str"/>
      <c r="G23" s="46" t="str"/>
      <c r="H23" s="46" t="inlineStr">
        <is>
          <t>Not started</t>
        </is>
      </c>
      <c r="I23" s="46" t="str"/>
      <c r="J23" s="16">
        <f>IF(C23="Not applicable","N/A",IF(C23="Needs assessment","Needs assessment",IF(I23="","Missing evidence",IF(COUNTIFS('06_EVIDENCE_REGISTER'!$A:$A,I23,'06_EVIDENCE_REGISTER'!$B:$B,A23,'06_EVIDENCE_REGISTER'!$K:$K,"Current")-COUNTIFS('06_EVIDENCE_REGISTER'!$A:$A,I23,'06_EVIDENCE_REGISTER'!$B:$B,A23,'06_EVIDENCE_REGISTER'!$K:$K,"Current",'06_EVIDENCE_REGISTER'!$I:$I,"&lt;"&amp;TODAY(),'06_EVIDENCE_REGISTER'!$I:$I,"&lt;&gt;")&gt;0,"Current evidence","Missing / stale / mismatched"))))</f>
        <v/>
      </c>
      <c r="K23" s="46" t="str"/>
      <c r="L23" s="46" t="str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 ht="23" customHeight="1">
      <c r="A26" s="33" t="inlineStr">
        <is>
          <t>C — SERIOUS INCIDENT LOG</t>
        </is>
      </c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31" customHeight="1">
      <c r="A27" s="40" t="inlineStr">
        <is>
          <t>Incident ID</t>
        </is>
      </c>
      <c r="B27" s="40" t="inlineStr">
        <is>
          <t>Awareness date</t>
        </is>
      </c>
      <c r="C27" s="40" t="inlineStr">
        <is>
          <t>Incident / event</t>
        </is>
      </c>
      <c r="D27" s="40" t="inlineStr">
        <is>
          <t>Why relevant to systemic risk</t>
        </is>
      </c>
      <c r="E27" s="40" t="inlineStr">
        <is>
          <t>Corrective measure</t>
        </is>
      </c>
      <c r="F27" s="40" t="inlineStr">
        <is>
          <t>Report recipient</t>
        </is>
      </c>
      <c r="G27" s="40" t="inlineStr">
        <is>
          <t>Report timing state</t>
        </is>
      </c>
      <c r="H27" s="40" t="inlineStr">
        <is>
          <t>Reported date</t>
        </is>
      </c>
      <c r="I27" s="40" t="inlineStr">
        <is>
          <t>Reference / EU SEND</t>
        </is>
      </c>
      <c r="J27" s="40" t="inlineStr">
        <is>
          <t>Owner</t>
        </is>
      </c>
      <c r="K27" s="40" t="inlineStr">
        <is>
          <t>Evidence ID</t>
        </is>
      </c>
      <c r="L27" s="40" t="inlineStr">
        <is>
          <t>Evidence state</t>
        </is>
      </c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GPAI-INC-001</t>
        </is>
      </c>
      <c r="B28" s="77" t="n"/>
      <c r="C28" s="46" t="n"/>
      <c r="D28" s="46" t="n"/>
      <c r="E28" s="46" t="n"/>
      <c r="F28" s="46" t="n"/>
      <c r="G28" s="46" t="n"/>
      <c r="H28" s="77" t="n"/>
      <c r="I28" s="46" t="n"/>
      <c r="J28" s="46" t="n"/>
      <c r="K28" s="46" t="n"/>
      <c r="L28" s="16">
        <f>IF(B28="","",IF(K28="","Missing evidence",IF(COUNTIFS('06_EVIDENCE_REGISTER'!$A:$A,K28,'06_EVIDENCE_REGISTER'!$B:$B,A28,'06_EVIDENCE_REGISTER'!$K:$K,"Current")-COUNTIFS('06_EVIDENCE_REGISTER'!$A:$A,K28,'06_EVIDENCE_REGISTER'!$B:$B,A28,'06_EVIDENCE_REGISTER'!$K:$K,"Current",'06_EVIDENCE_REGISTER'!$I:$I,"&lt;"&amp;TODAY(),'06_EVIDENCE_REGISTER'!$I:$I,"&lt;&gt;")&gt;0,"Current evidence","Missing / stale / mismatched")))</f>
        <v/>
      </c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GPAI-INC-002</t>
        </is>
      </c>
      <c r="B29" s="77" t="n"/>
      <c r="C29" s="46" t="n"/>
      <c r="D29" s="46" t="n"/>
      <c r="E29" s="46" t="n"/>
      <c r="F29" s="46" t="n"/>
      <c r="G29" s="46" t="n"/>
      <c r="H29" s="77" t="n"/>
      <c r="I29" s="46" t="n"/>
      <c r="J29" s="46" t="n"/>
      <c r="K29" s="46" t="n"/>
      <c r="L29" s="16">
        <f>IF(B29="","",IF(K29="","Missing evidence",IF(COUNTIFS('06_EVIDENCE_REGISTER'!$A:$A,K29,'06_EVIDENCE_REGISTER'!$B:$B,A29,'06_EVIDENCE_REGISTER'!$K:$K,"Current")-COUNTIFS('06_EVIDENCE_REGISTER'!$A:$A,K29,'06_EVIDENCE_REGISTER'!$B:$B,A29,'06_EVIDENCE_REGISTER'!$K:$K,"Current",'06_EVIDENCE_REGISTER'!$I:$I,"&lt;"&amp;TODAY(),'06_EVIDENCE_REGISTER'!$I:$I,"&lt;&gt;")&gt;0,"Current evidence","Missing / stale / mismatched")))</f>
        <v/>
      </c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GPAI-INC-003</t>
        </is>
      </c>
      <c r="B30" s="77" t="n"/>
      <c r="C30" s="46" t="n"/>
      <c r="D30" s="46" t="n"/>
      <c r="E30" s="46" t="n"/>
      <c r="F30" s="46" t="n"/>
      <c r="G30" s="46" t="n"/>
      <c r="H30" s="77" t="n"/>
      <c r="I30" s="46" t="n"/>
      <c r="J30" s="46" t="n"/>
      <c r="K30" s="46" t="n"/>
      <c r="L30" s="16">
        <f>IF(B30="","",IF(K30="","Missing evidence",IF(COUNTIFS('06_EVIDENCE_REGISTER'!$A:$A,K30,'06_EVIDENCE_REGISTER'!$B:$B,A30,'06_EVIDENCE_REGISTER'!$K:$K,"Current")-COUNTIFS('06_EVIDENCE_REGISTER'!$A:$A,K30,'06_EVIDENCE_REGISTER'!$B:$B,A30,'06_EVIDENCE_REGISTER'!$K:$K,"Current",'06_EVIDENCE_REGISTER'!$I:$I,"&lt;"&amp;TODAY(),'06_EVIDENCE_REGISTER'!$I:$I,"&lt;&gt;")&gt;0,"Current evidence","Missing / stale / mismatched")))</f>
        <v/>
      </c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GPAI-INC-004</t>
        </is>
      </c>
      <c r="B31" s="77" t="n"/>
      <c r="C31" s="46" t="n"/>
      <c r="D31" s="46" t="n"/>
      <c r="E31" s="46" t="n"/>
      <c r="F31" s="46" t="n"/>
      <c r="G31" s="46" t="n"/>
      <c r="H31" s="77" t="n"/>
      <c r="I31" s="46" t="n"/>
      <c r="J31" s="46" t="n"/>
      <c r="K31" s="46" t="n"/>
      <c r="L31" s="16">
        <f>IF(B31="","",IF(K31="","Missing evidence",IF(COUNTIFS('06_EVIDENCE_REGISTER'!$A:$A,K31,'06_EVIDENCE_REGISTER'!$B:$B,A31,'06_EVIDENCE_REGISTER'!$K:$K,"Current")-COUNTIFS('06_EVIDENCE_REGISTER'!$A:$A,K31,'06_EVIDENCE_REGISTER'!$B:$B,A31,'06_EVIDENCE_REGISTER'!$K:$K,"Current",'06_EVIDENCE_REGISTER'!$I:$I,"&lt;"&amp;TODAY(),'06_EVIDENCE_REGISTER'!$I:$I,"&lt;&gt;")&gt;0,"Current evidence","Missing / stale / mismatched")))</f>
        <v/>
      </c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GPAI-INC-005</t>
        </is>
      </c>
      <c r="B32" s="77" t="n"/>
      <c r="C32" s="46" t="n"/>
      <c r="D32" s="46" t="n"/>
      <c r="E32" s="46" t="n"/>
      <c r="F32" s="46" t="n"/>
      <c r="G32" s="46" t="n"/>
      <c r="H32" s="77" t="n"/>
      <c r="I32" s="46" t="n"/>
      <c r="J32" s="46" t="n"/>
      <c r="K32" s="46" t="n"/>
      <c r="L32" s="16">
        <f>IF(B32="","",IF(K32="","Missing evidence",IF(COUNTIFS('06_EVIDENCE_REGISTER'!$A:$A,K32,'06_EVIDENCE_REGISTER'!$B:$B,A32,'06_EVIDENCE_REGISTER'!$K:$K,"Current")-COUNTIFS('06_EVIDENCE_REGISTER'!$A:$A,K32,'06_EVIDENCE_REGISTER'!$B:$B,A32,'06_EVIDENCE_REGISTER'!$K:$K,"Current",'06_EVIDENCE_REGISTER'!$I:$I,"&lt;"&amp;TODAY(),'06_EVIDENCE_REGISTER'!$I:$I,"&lt;&gt;")&gt;0,"Current evidence","Missing / stale / mismatched")))</f>
        <v/>
      </c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GPAI-INC-006</t>
        </is>
      </c>
      <c r="B33" s="77" t="n"/>
      <c r="C33" s="46" t="n"/>
      <c r="D33" s="46" t="n"/>
      <c r="E33" s="46" t="n"/>
      <c r="F33" s="46" t="n"/>
      <c r="G33" s="46" t="n"/>
      <c r="H33" s="77" t="n"/>
      <c r="I33" s="46" t="n"/>
      <c r="J33" s="46" t="n"/>
      <c r="K33" s="46" t="n"/>
      <c r="L33" s="16">
        <f>IF(B33="","",IF(K33="","Missing evidence",IF(COUNTIFS('06_EVIDENCE_REGISTER'!$A:$A,K33,'06_EVIDENCE_REGISTER'!$B:$B,A33,'06_EVIDENCE_REGISTER'!$K:$K,"Current")-COUNTIFS('06_EVIDENCE_REGISTER'!$A:$A,K33,'06_EVIDENCE_REGISTER'!$B:$B,A33,'06_EVIDENCE_REGISTER'!$K:$K,"Current",'06_EVIDENCE_REGISTER'!$I:$I,"&lt;"&amp;TODAY(),'06_EVIDENCE_REGISTER'!$I:$I,"&lt;&gt;")&gt;0,"Current evidence","Missing / stale / mismatched")))</f>
        <v/>
      </c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GPAI-INC-007</t>
        </is>
      </c>
      <c r="B34" s="77" t="n"/>
      <c r="C34" s="46" t="n"/>
      <c r="D34" s="46" t="n"/>
      <c r="E34" s="46" t="n"/>
      <c r="F34" s="46" t="n"/>
      <c r="G34" s="46" t="n"/>
      <c r="H34" s="77" t="n"/>
      <c r="I34" s="46" t="n"/>
      <c r="J34" s="46" t="n"/>
      <c r="K34" s="46" t="n"/>
      <c r="L34" s="16">
        <f>IF(B34="","",IF(K34="","Missing evidence",IF(COUNTIFS('06_EVIDENCE_REGISTER'!$A:$A,K34,'06_EVIDENCE_REGISTER'!$B:$B,A34,'06_EVIDENCE_REGISTER'!$K:$K,"Current")-COUNTIFS('06_EVIDENCE_REGISTER'!$A:$A,K34,'06_EVIDENCE_REGISTER'!$B:$B,A34,'06_EVIDENCE_REGISTER'!$K:$K,"Current",'06_EVIDENCE_REGISTER'!$I:$I,"&lt;"&amp;TODAY(),'06_EVIDENCE_REGISTER'!$I:$I,"&lt;&gt;")&gt;0,"Current evidence","Missing / stale / mismatched")))</f>
        <v/>
      </c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GPAI-INC-008</t>
        </is>
      </c>
      <c r="B35" s="77" t="n"/>
      <c r="C35" s="46" t="n"/>
      <c r="D35" s="46" t="n"/>
      <c r="E35" s="46" t="n"/>
      <c r="F35" s="46" t="n"/>
      <c r="G35" s="46" t="n"/>
      <c r="H35" s="77" t="n"/>
      <c r="I35" s="46" t="n"/>
      <c r="J35" s="46" t="n"/>
      <c r="K35" s="46" t="n"/>
      <c r="L35" s="16">
        <f>IF(B35="","",IF(K35="","Missing evidence",IF(COUNTIFS('06_EVIDENCE_REGISTER'!$A:$A,K35,'06_EVIDENCE_REGISTER'!$B:$B,A35,'06_EVIDENCE_REGISTER'!$K:$K,"Current")-COUNTIFS('06_EVIDENCE_REGISTER'!$A:$A,K35,'06_EVIDENCE_REGISTER'!$B:$B,A35,'06_EVIDENCE_REGISTER'!$K:$K,"Current",'06_EVIDENCE_REGISTER'!$I:$I,"&lt;"&amp;TODAY(),'06_EVIDENCE_REGISTER'!$I:$I,"&lt;&gt;")&gt;0,"Current evidence","Missing / stale / mismatched")))</f>
        <v/>
      </c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GPAI-INC-009</t>
        </is>
      </c>
      <c r="B36" s="77" t="n"/>
      <c r="C36" s="46" t="n"/>
      <c r="D36" s="46" t="n"/>
      <c r="E36" s="46" t="n"/>
      <c r="F36" s="46" t="n"/>
      <c r="G36" s="46" t="n"/>
      <c r="H36" s="77" t="n"/>
      <c r="I36" s="46" t="n"/>
      <c r="J36" s="46" t="n"/>
      <c r="K36" s="46" t="n"/>
      <c r="L36" s="16">
        <f>IF(B36="","",IF(K36="","Missing evidence",IF(COUNTIFS('06_EVIDENCE_REGISTER'!$A:$A,K36,'06_EVIDENCE_REGISTER'!$B:$B,A36,'06_EVIDENCE_REGISTER'!$K:$K,"Current")-COUNTIFS('06_EVIDENCE_REGISTER'!$A:$A,K36,'06_EVIDENCE_REGISTER'!$B:$B,A36,'06_EVIDENCE_REGISTER'!$K:$K,"Current",'06_EVIDENCE_REGISTER'!$I:$I,"&lt;"&amp;TODAY(),'06_EVIDENCE_REGISTER'!$I:$I,"&lt;&gt;")&gt;0,"Current evidence","Missing / stale / mismatched")))</f>
        <v/>
      </c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GPAI-INC-010</t>
        </is>
      </c>
      <c r="B37" s="77" t="n"/>
      <c r="C37" s="46" t="n"/>
      <c r="D37" s="46" t="n"/>
      <c r="E37" s="46" t="n"/>
      <c r="F37" s="46" t="n"/>
      <c r="G37" s="46" t="n"/>
      <c r="H37" s="77" t="n"/>
      <c r="I37" s="46" t="n"/>
      <c r="J37" s="46" t="n"/>
      <c r="K37" s="46" t="n"/>
      <c r="L37" s="16">
        <f>IF(B37="","",IF(K37="","Missing evidence",IF(COUNTIFS('06_EVIDENCE_REGISTER'!$A:$A,K37,'06_EVIDENCE_REGISTER'!$B:$B,A37,'06_EVIDENCE_REGISTER'!$K:$K,"Current")-COUNTIFS('06_EVIDENCE_REGISTER'!$A:$A,K37,'06_EVIDENCE_REGISTER'!$B:$B,A37,'06_EVIDENCE_REGISTER'!$K:$K,"Current",'06_EVIDENCE_REGISTER'!$I:$I,"&lt;"&amp;TODAY(),'06_EVIDENCE_REGISTER'!$I:$I,"&lt;&gt;")&gt;0,"Current evidence","Missing / stale / mismatched")))</f>
        <v/>
      </c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GPAI-INC-011</t>
        </is>
      </c>
      <c r="B38" s="77" t="n"/>
      <c r="C38" s="46" t="n"/>
      <c r="D38" s="46" t="n"/>
      <c r="E38" s="46" t="n"/>
      <c r="F38" s="46" t="n"/>
      <c r="G38" s="46" t="n"/>
      <c r="H38" s="77" t="n"/>
      <c r="I38" s="46" t="n"/>
      <c r="J38" s="46" t="n"/>
      <c r="K38" s="46" t="n"/>
      <c r="L38" s="16">
        <f>IF(B38="","",IF(K38="","Missing evidence",IF(COUNTIFS('06_EVIDENCE_REGISTER'!$A:$A,K38,'06_EVIDENCE_REGISTER'!$B:$B,A38,'06_EVIDENCE_REGISTER'!$K:$K,"Current")-COUNTIFS('06_EVIDENCE_REGISTER'!$A:$A,K38,'06_EVIDENCE_REGISTER'!$B:$B,A38,'06_EVIDENCE_REGISTER'!$K:$K,"Current",'06_EVIDENCE_REGISTER'!$I:$I,"&lt;"&amp;TODAY(),'06_EVIDENCE_REGISTER'!$I:$I,"&lt;&gt;")&gt;0,"Current evidence","Missing / stale / mismatched")))</f>
        <v/>
      </c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GPAI-INC-012</t>
        </is>
      </c>
      <c r="B39" s="77" t="n"/>
      <c r="C39" s="46" t="n"/>
      <c r="D39" s="46" t="n"/>
      <c r="E39" s="46" t="n"/>
      <c r="F39" s="46" t="n"/>
      <c r="G39" s="46" t="n"/>
      <c r="H39" s="77" t="n"/>
      <c r="I39" s="46" t="n"/>
      <c r="J39" s="46" t="n"/>
      <c r="K39" s="46" t="n"/>
      <c r="L39" s="16">
        <f>IF(B39="","",IF(K39="","Missing evidence",IF(COUNTIFS('06_EVIDENCE_REGISTER'!$A:$A,K39,'06_EVIDENCE_REGISTER'!$B:$B,A39,'06_EVIDENCE_REGISTER'!$K:$K,"Current")-COUNTIFS('06_EVIDENCE_REGISTER'!$A:$A,K39,'06_EVIDENCE_REGISTER'!$B:$B,A39,'06_EVIDENCE_REGISTER'!$K:$K,"Current",'06_EVIDENCE_REGISTER'!$I:$I,"&lt;"&amp;TODAY(),'06_EVIDENCE_REGISTER'!$I:$I,"&lt;&gt;")&gt;0,"Current evidence","Missing / stale / mismatched")))</f>
        <v/>
      </c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GPAI-INC-013</t>
        </is>
      </c>
      <c r="B40" s="77" t="n"/>
      <c r="C40" s="46" t="n"/>
      <c r="D40" s="46" t="n"/>
      <c r="E40" s="46" t="n"/>
      <c r="F40" s="46" t="n"/>
      <c r="G40" s="46" t="n"/>
      <c r="H40" s="77" t="n"/>
      <c r="I40" s="46" t="n"/>
      <c r="J40" s="46" t="n"/>
      <c r="K40" s="46" t="n"/>
      <c r="L40" s="16">
        <f>IF(B40="","",IF(K40="","Missing evidence",IF(COUNTIFS('06_EVIDENCE_REGISTER'!$A:$A,K40,'06_EVIDENCE_REGISTER'!$B:$B,A40,'06_EVIDENCE_REGISTER'!$K:$K,"Current")-COUNTIFS('06_EVIDENCE_REGISTER'!$A:$A,K40,'06_EVIDENCE_REGISTER'!$B:$B,A40,'06_EVIDENCE_REGISTER'!$K:$K,"Current",'06_EVIDENCE_REGISTER'!$I:$I,"&lt;"&amp;TODAY(),'06_EVIDENCE_REGISTER'!$I:$I,"&lt;&gt;")&gt;0,"Current evidence","Missing / stale / mismatched")))</f>
        <v/>
      </c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GPAI-INC-014</t>
        </is>
      </c>
      <c r="B41" s="77" t="n"/>
      <c r="C41" s="46" t="n"/>
      <c r="D41" s="46" t="n"/>
      <c r="E41" s="46" t="n"/>
      <c r="F41" s="46" t="n"/>
      <c r="G41" s="46" t="n"/>
      <c r="H41" s="77" t="n"/>
      <c r="I41" s="46" t="n"/>
      <c r="J41" s="46" t="n"/>
      <c r="K41" s="46" t="n"/>
      <c r="L41" s="16">
        <f>IF(B41="","",IF(K41="","Missing evidence",IF(COUNTIFS('06_EVIDENCE_REGISTER'!$A:$A,K41,'06_EVIDENCE_REGISTER'!$B:$B,A41,'06_EVIDENCE_REGISTER'!$K:$K,"Current")-COUNTIFS('06_EVIDENCE_REGISTER'!$A:$A,K41,'06_EVIDENCE_REGISTER'!$B:$B,A41,'06_EVIDENCE_REGISTER'!$K:$K,"Current",'06_EVIDENCE_REGISTER'!$I:$I,"&lt;"&amp;TODAY(),'06_EVIDENCE_REGISTER'!$I:$I,"&lt;&gt;")&gt;0,"Current evidence","Missing / stale / mismatched")))</f>
        <v/>
      </c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GPAI-INC-015</t>
        </is>
      </c>
      <c r="B42" s="77" t="n"/>
      <c r="C42" s="46" t="n"/>
      <c r="D42" s="46" t="n"/>
      <c r="E42" s="46" t="n"/>
      <c r="F42" s="46" t="n"/>
      <c r="G42" s="46" t="n"/>
      <c r="H42" s="77" t="n"/>
      <c r="I42" s="46" t="n"/>
      <c r="J42" s="46" t="n"/>
      <c r="K42" s="46" t="n"/>
      <c r="L42" s="16">
        <f>IF(B42="","",IF(K42="","Missing evidence",IF(COUNTIFS('06_EVIDENCE_REGISTER'!$A:$A,K42,'06_EVIDENCE_REGISTER'!$B:$B,A42,'06_EVIDENCE_REGISTER'!$K:$K,"Current")-COUNTIFS('06_EVIDENCE_REGISTER'!$A:$A,K42,'06_EVIDENCE_REGISTER'!$B:$B,A42,'06_EVIDENCE_REGISTER'!$K:$K,"Current",'06_EVIDENCE_REGISTER'!$I:$I,"&lt;"&amp;TODAY(),'06_EVIDENCE_REGISTER'!$I:$I,"&lt;&gt;")&gt;0,"Current evidence","Missing / stale / mismatched")))</f>
        <v/>
      </c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GPAI-INC-016</t>
        </is>
      </c>
      <c r="B43" s="77" t="n"/>
      <c r="C43" s="46" t="n"/>
      <c r="D43" s="46" t="n"/>
      <c r="E43" s="46" t="n"/>
      <c r="F43" s="46" t="n"/>
      <c r="G43" s="46" t="n"/>
      <c r="H43" s="77" t="n"/>
      <c r="I43" s="46" t="n"/>
      <c r="J43" s="46" t="n"/>
      <c r="K43" s="46" t="n"/>
      <c r="L43" s="16">
        <f>IF(B43="","",IF(K43="","Missing evidence",IF(COUNTIFS('06_EVIDENCE_REGISTER'!$A:$A,K43,'06_EVIDENCE_REGISTER'!$B:$B,A43,'06_EVIDENCE_REGISTER'!$K:$K,"Current")-COUNTIFS('06_EVIDENCE_REGISTER'!$A:$A,K43,'06_EVIDENCE_REGISTER'!$B:$B,A43,'06_EVIDENCE_REGISTER'!$K:$K,"Current",'06_EVIDENCE_REGISTER'!$I:$I,"&lt;"&amp;TODAY(),'06_EVIDENCE_REGISTER'!$I:$I,"&lt;&gt;")&gt;0,"Current evidence","Missing / stale / mismatched")))</f>
        <v/>
      </c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GPAI-INC-017</t>
        </is>
      </c>
      <c r="B44" s="77" t="n"/>
      <c r="C44" s="46" t="n"/>
      <c r="D44" s="46" t="n"/>
      <c r="E44" s="46" t="n"/>
      <c r="F44" s="46" t="n"/>
      <c r="G44" s="46" t="n"/>
      <c r="H44" s="77" t="n"/>
      <c r="I44" s="46" t="n"/>
      <c r="J44" s="46" t="n"/>
      <c r="K44" s="46" t="n"/>
      <c r="L44" s="16">
        <f>IF(B44="","",IF(K44="","Missing evidence",IF(COUNTIFS('06_EVIDENCE_REGISTER'!$A:$A,K44,'06_EVIDENCE_REGISTER'!$B:$B,A44,'06_EVIDENCE_REGISTER'!$K:$K,"Current")-COUNTIFS('06_EVIDENCE_REGISTER'!$A:$A,K44,'06_EVIDENCE_REGISTER'!$B:$B,A44,'06_EVIDENCE_REGISTER'!$K:$K,"Current",'06_EVIDENCE_REGISTER'!$I:$I,"&lt;"&amp;TODAY(),'06_EVIDENCE_REGISTER'!$I:$I,"&lt;&gt;")&gt;0,"Current evidence","Missing / stale / mismatched")))</f>
        <v/>
      </c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GPAI-INC-018</t>
        </is>
      </c>
      <c r="B45" s="77" t="n"/>
      <c r="C45" s="46" t="n"/>
      <c r="D45" s="46" t="n"/>
      <c r="E45" s="46" t="n"/>
      <c r="F45" s="46" t="n"/>
      <c r="G45" s="46" t="n"/>
      <c r="H45" s="77" t="n"/>
      <c r="I45" s="46" t="n"/>
      <c r="J45" s="46" t="n"/>
      <c r="K45" s="46" t="n"/>
      <c r="L45" s="16">
        <f>IF(B45="","",IF(K45="","Missing evidence",IF(COUNTIFS('06_EVIDENCE_REGISTER'!$A:$A,K45,'06_EVIDENCE_REGISTER'!$B:$B,A45,'06_EVIDENCE_REGISTER'!$K:$K,"Current")-COUNTIFS('06_EVIDENCE_REGISTER'!$A:$A,K45,'06_EVIDENCE_REGISTER'!$B:$B,A45,'06_EVIDENCE_REGISTER'!$K:$K,"Current",'06_EVIDENCE_REGISTER'!$I:$I,"&lt;"&amp;TODAY(),'06_EVIDENCE_REGISTER'!$I:$I,"&lt;&gt;")&gt;0,"Current evidence","Missing / stale / mismatched")))</f>
        <v/>
      </c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GPAI-INC-019</t>
        </is>
      </c>
      <c r="B46" s="77" t="n"/>
      <c r="C46" s="46" t="n"/>
      <c r="D46" s="46" t="n"/>
      <c r="E46" s="46" t="n"/>
      <c r="F46" s="46" t="n"/>
      <c r="G46" s="46" t="n"/>
      <c r="H46" s="77" t="n"/>
      <c r="I46" s="46" t="n"/>
      <c r="J46" s="46" t="n"/>
      <c r="K46" s="46" t="n"/>
      <c r="L46" s="16">
        <f>IF(B46="","",IF(K46="","Missing evidence",IF(COUNTIFS('06_EVIDENCE_REGISTER'!$A:$A,K46,'06_EVIDENCE_REGISTER'!$B:$B,A46,'06_EVIDENCE_REGISTER'!$K:$K,"Current")-COUNTIFS('06_EVIDENCE_REGISTER'!$A:$A,K46,'06_EVIDENCE_REGISTER'!$B:$B,A46,'06_EVIDENCE_REGISTER'!$K:$K,"Current",'06_EVIDENCE_REGISTER'!$I:$I,"&lt;"&amp;TODAY(),'06_EVIDENCE_REGISTER'!$I:$I,"&lt;&gt;")&gt;0,"Current evidence","Missing / stale / mismatched")))</f>
        <v/>
      </c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GPAI-INC-020</t>
        </is>
      </c>
      <c r="B47" s="77" t="n"/>
      <c r="C47" s="46" t="n"/>
      <c r="D47" s="46" t="n"/>
      <c r="E47" s="46" t="n"/>
      <c r="F47" s="46" t="n"/>
      <c r="G47" s="46" t="n"/>
      <c r="H47" s="77" t="n"/>
      <c r="I47" s="46" t="n"/>
      <c r="J47" s="46" t="n"/>
      <c r="K47" s="46" t="n"/>
      <c r="L47" s="16">
        <f>IF(B47="","",IF(K47="","Missing evidence",IF(COUNTIFS('06_EVIDENCE_REGISTER'!$A:$A,K47,'06_EVIDENCE_REGISTER'!$B:$B,A47,'06_EVIDENCE_REGISTER'!$K:$K,"Current")-COUNTIFS('06_EVIDENCE_REGISTER'!$A:$A,K47,'06_EVIDENCE_REGISTER'!$B:$B,A47,'06_EVIDENCE_REGISTER'!$K:$K,"Current",'06_EVIDENCE_REGISTER'!$I:$I,"&lt;"&amp;TODAY(),'06_EVIDENCE_REGISTER'!$I:$I,"&lt;&gt;")&gt;0,"Current evidence","Missing / stale / mismatched")))</f>
        <v/>
      </c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GPAI-INC-021</t>
        </is>
      </c>
      <c r="B48" s="77" t="n"/>
      <c r="C48" s="46" t="n"/>
      <c r="D48" s="46" t="n"/>
      <c r="E48" s="46" t="n"/>
      <c r="F48" s="46" t="n"/>
      <c r="G48" s="46" t="n"/>
      <c r="H48" s="77" t="n"/>
      <c r="I48" s="46" t="n"/>
      <c r="J48" s="46" t="n"/>
      <c r="K48" s="46" t="n"/>
      <c r="L48" s="16">
        <f>IF(B48="","",IF(K48="","Missing evidence",IF(COUNTIFS('06_EVIDENCE_REGISTER'!$A:$A,K48,'06_EVIDENCE_REGISTER'!$B:$B,A48,'06_EVIDENCE_REGISTER'!$K:$K,"Current")-COUNTIFS('06_EVIDENCE_REGISTER'!$A:$A,K48,'06_EVIDENCE_REGISTER'!$B:$B,A48,'06_EVIDENCE_REGISTER'!$K:$K,"Current",'06_EVIDENCE_REGISTER'!$I:$I,"&lt;"&amp;TODAY(),'06_EVIDENCE_REGISTER'!$I:$I,"&lt;&gt;")&gt;0,"Current evidence","Missing / stale / mismatched")))</f>
        <v/>
      </c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GPAI-INC-022</t>
        </is>
      </c>
      <c r="B49" s="77" t="n"/>
      <c r="C49" s="46" t="n"/>
      <c r="D49" s="46" t="n"/>
      <c r="E49" s="46" t="n"/>
      <c r="F49" s="46" t="n"/>
      <c r="G49" s="46" t="n"/>
      <c r="H49" s="77" t="n"/>
      <c r="I49" s="46" t="n"/>
      <c r="J49" s="46" t="n"/>
      <c r="K49" s="46" t="n"/>
      <c r="L49" s="16">
        <f>IF(B49="","",IF(K49="","Missing evidence",IF(COUNTIFS('06_EVIDENCE_REGISTER'!$A:$A,K49,'06_EVIDENCE_REGISTER'!$B:$B,A49,'06_EVIDENCE_REGISTER'!$K:$K,"Current")-COUNTIFS('06_EVIDENCE_REGISTER'!$A:$A,K49,'06_EVIDENCE_REGISTER'!$B:$B,A49,'06_EVIDENCE_REGISTER'!$K:$K,"Current",'06_EVIDENCE_REGISTER'!$I:$I,"&lt;"&amp;TODAY(),'06_EVIDENCE_REGISTER'!$I:$I,"&lt;&gt;")&gt;0,"Current evidence","Missing / stale / mismatched")))</f>
        <v/>
      </c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GPAI-INC-023</t>
        </is>
      </c>
      <c r="B50" s="77" t="n"/>
      <c r="C50" s="46" t="n"/>
      <c r="D50" s="46" t="n"/>
      <c r="E50" s="46" t="n"/>
      <c r="F50" s="46" t="n"/>
      <c r="G50" s="46" t="n"/>
      <c r="H50" s="77" t="n"/>
      <c r="I50" s="46" t="n"/>
      <c r="J50" s="46" t="n"/>
      <c r="K50" s="46" t="n"/>
      <c r="L50" s="16">
        <f>IF(B50="","",IF(K50="","Missing evidence",IF(COUNTIFS('06_EVIDENCE_REGISTER'!$A:$A,K50,'06_EVIDENCE_REGISTER'!$B:$B,A50,'06_EVIDENCE_REGISTER'!$K:$K,"Current")-COUNTIFS('06_EVIDENCE_REGISTER'!$A:$A,K50,'06_EVIDENCE_REGISTER'!$B:$B,A50,'06_EVIDENCE_REGISTER'!$K:$K,"Current",'06_EVIDENCE_REGISTER'!$I:$I,"&lt;"&amp;TODAY(),'06_EVIDENCE_REGISTER'!$I:$I,"&lt;&gt;")&gt;0,"Current evidence","Missing / stale / mismatched")))</f>
        <v/>
      </c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GPAI-INC-024</t>
        </is>
      </c>
      <c r="B51" s="77" t="n"/>
      <c r="C51" s="46" t="n"/>
      <c r="D51" s="46" t="n"/>
      <c r="E51" s="46" t="n"/>
      <c r="F51" s="46" t="n"/>
      <c r="G51" s="46" t="n"/>
      <c r="H51" s="77" t="n"/>
      <c r="I51" s="46" t="n"/>
      <c r="J51" s="46" t="n"/>
      <c r="K51" s="46" t="n"/>
      <c r="L51" s="16">
        <f>IF(B51="","",IF(K51="","Missing evidence",IF(COUNTIFS('06_EVIDENCE_REGISTER'!$A:$A,K51,'06_EVIDENCE_REGISTER'!$B:$B,A51,'06_EVIDENCE_REGISTER'!$K:$K,"Current")-COUNTIFS('06_EVIDENCE_REGISTER'!$A:$A,K51,'06_EVIDENCE_REGISTER'!$B:$B,A51,'06_EVIDENCE_REGISTER'!$K:$K,"Current",'06_EVIDENCE_REGISTER'!$I:$I,"&lt;"&amp;TODAY(),'06_EVIDENCE_REGISTER'!$I:$I,"&lt;&gt;")&gt;0,"Current evidence","Missing / stale / mismatched")))</f>
        <v/>
      </c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GPAI-INC-025</t>
        </is>
      </c>
      <c r="B52" s="77" t="n"/>
      <c r="C52" s="46" t="n"/>
      <c r="D52" s="46" t="n"/>
      <c r="E52" s="46" t="n"/>
      <c r="F52" s="46" t="n"/>
      <c r="G52" s="46" t="n"/>
      <c r="H52" s="77" t="n"/>
      <c r="I52" s="46" t="n"/>
      <c r="J52" s="46" t="n"/>
      <c r="K52" s="46" t="n"/>
      <c r="L52" s="16">
        <f>IF(B52="","",IF(K52="","Missing evidence",IF(COUNTIFS('06_EVIDENCE_REGISTER'!$A:$A,K52,'06_EVIDENCE_REGISTER'!$B:$B,A52,'06_EVIDENCE_REGISTER'!$K:$K,"Current")-COUNTIFS('06_EVIDENCE_REGISTER'!$A:$A,K52,'06_EVIDENCE_REGISTER'!$B:$B,A52,'06_EVIDENCE_REGISTER'!$K:$K,"Current",'06_EVIDENCE_REGISTER'!$I:$I,"&lt;"&amp;TODAY(),'06_EVIDENCE_REGISTER'!$I:$I,"&lt;&gt;")&gt;0,"Current evidence","Missing / stale / mismatched")))</f>
        <v/>
      </c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GPAI-INC-026</t>
        </is>
      </c>
      <c r="B53" s="77" t="n"/>
      <c r="C53" s="46" t="n"/>
      <c r="D53" s="46" t="n"/>
      <c r="E53" s="46" t="n"/>
      <c r="F53" s="46" t="n"/>
      <c r="G53" s="46" t="n"/>
      <c r="H53" s="77" t="n"/>
      <c r="I53" s="46" t="n"/>
      <c r="J53" s="46" t="n"/>
      <c r="K53" s="46" t="n"/>
      <c r="L53" s="16">
        <f>IF(B53="","",IF(K53="","Missing evidence",IF(COUNTIFS('06_EVIDENCE_REGISTER'!$A:$A,K53,'06_EVIDENCE_REGISTER'!$B:$B,A53,'06_EVIDENCE_REGISTER'!$K:$K,"Current")-COUNTIFS('06_EVIDENCE_REGISTER'!$A:$A,K53,'06_EVIDENCE_REGISTER'!$B:$B,A53,'06_EVIDENCE_REGISTER'!$K:$K,"Current",'06_EVIDENCE_REGISTER'!$I:$I,"&lt;"&amp;TODAY(),'06_EVIDENCE_REGISTER'!$I:$I,"&lt;&gt;")&gt;0,"Current evidence","Missing / stale / mismatched")))</f>
        <v/>
      </c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GPAI-INC-027</t>
        </is>
      </c>
      <c r="B54" s="77" t="n"/>
      <c r="C54" s="46" t="n"/>
      <c r="D54" s="46" t="n"/>
      <c r="E54" s="46" t="n"/>
      <c r="F54" s="46" t="n"/>
      <c r="G54" s="46" t="n"/>
      <c r="H54" s="77" t="n"/>
      <c r="I54" s="46" t="n"/>
      <c r="J54" s="46" t="n"/>
      <c r="K54" s="46" t="n"/>
      <c r="L54" s="16">
        <f>IF(B54="","",IF(K54="","Missing evidence",IF(COUNTIFS('06_EVIDENCE_REGISTER'!$A:$A,K54,'06_EVIDENCE_REGISTER'!$B:$B,A54,'06_EVIDENCE_REGISTER'!$K:$K,"Current")-COUNTIFS('06_EVIDENCE_REGISTER'!$A:$A,K54,'06_EVIDENCE_REGISTER'!$B:$B,A54,'06_EVIDENCE_REGISTER'!$K:$K,"Current",'06_EVIDENCE_REGISTER'!$I:$I,"&lt;"&amp;TODAY(),'06_EVIDENCE_REGISTER'!$I:$I,"&lt;&gt;")&gt;0,"Current evidence","Missing / stale / mismatched")))</f>
        <v/>
      </c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GPAI-INC-028</t>
        </is>
      </c>
      <c r="B55" s="77" t="n"/>
      <c r="C55" s="46" t="n"/>
      <c r="D55" s="46" t="n"/>
      <c r="E55" s="46" t="n"/>
      <c r="F55" s="46" t="n"/>
      <c r="G55" s="46" t="n"/>
      <c r="H55" s="77" t="n"/>
      <c r="I55" s="46" t="n"/>
      <c r="J55" s="46" t="n"/>
      <c r="K55" s="46" t="n"/>
      <c r="L55" s="16">
        <f>IF(B55="","",IF(K55="","Missing evidence",IF(COUNTIFS('06_EVIDENCE_REGISTER'!$A:$A,K55,'06_EVIDENCE_REGISTER'!$B:$B,A55,'06_EVIDENCE_REGISTER'!$K:$K,"Current")-COUNTIFS('06_EVIDENCE_REGISTER'!$A:$A,K55,'06_EVIDENCE_REGISTER'!$B:$B,A55,'06_EVIDENCE_REGISTER'!$K:$K,"Current",'06_EVIDENCE_REGISTER'!$I:$I,"&lt;"&amp;TODAY(),'06_EVIDENCE_REGISTER'!$I:$I,"&lt;&gt;")&gt;0,"Current evidence","Missing / stale / mismatched")))</f>
        <v/>
      </c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GPAI-INC-029</t>
        </is>
      </c>
      <c r="B56" s="77" t="n"/>
      <c r="C56" s="46" t="n"/>
      <c r="D56" s="46" t="n"/>
      <c r="E56" s="46" t="n"/>
      <c r="F56" s="46" t="n"/>
      <c r="G56" s="46" t="n"/>
      <c r="H56" s="77" t="n"/>
      <c r="I56" s="46" t="n"/>
      <c r="J56" s="46" t="n"/>
      <c r="K56" s="46" t="n"/>
      <c r="L56" s="16">
        <f>IF(B56="","",IF(K56="","Missing evidence",IF(COUNTIFS('06_EVIDENCE_REGISTER'!$A:$A,K56,'06_EVIDENCE_REGISTER'!$B:$B,A56,'06_EVIDENCE_REGISTER'!$K:$K,"Current")-COUNTIFS('06_EVIDENCE_REGISTER'!$A:$A,K56,'06_EVIDENCE_REGISTER'!$B:$B,A56,'06_EVIDENCE_REGISTER'!$K:$K,"Current",'06_EVIDENCE_REGISTER'!$I:$I,"&lt;"&amp;TODAY(),'06_EVIDENCE_REGISTER'!$I:$I,"&lt;&gt;")&gt;0,"Current evidence","Missing / stale / mismatched")))</f>
        <v/>
      </c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GPAI-INC-030</t>
        </is>
      </c>
      <c r="B57" s="77" t="n"/>
      <c r="C57" s="46" t="n"/>
      <c r="D57" s="46" t="n"/>
      <c r="E57" s="46" t="n"/>
      <c r="F57" s="46" t="n"/>
      <c r="G57" s="46" t="n"/>
      <c r="H57" s="77" t="n"/>
      <c r="I57" s="46" t="n"/>
      <c r="J57" s="46" t="n"/>
      <c r="K57" s="46" t="n"/>
      <c r="L57" s="16">
        <f>IF(B57="","",IF(K57="","Missing evidence",IF(COUNTIFS('06_EVIDENCE_REGISTER'!$A:$A,K57,'06_EVIDENCE_REGISTER'!$B:$B,A57,'06_EVIDENCE_REGISTER'!$K:$K,"Current")-COUNTIFS('06_EVIDENCE_REGISTER'!$A:$A,K57,'06_EVIDENCE_REGISTER'!$B:$B,A57,'06_EVIDENCE_REGISTER'!$K:$K,"Current",'06_EVIDENCE_REGISTER'!$I:$I,"&lt;"&amp;TODAY(),'06_EVIDENCE_REGISTER'!$I:$I,"&lt;&gt;")&gt;0,"Current evidence","Missing / stale / mismatched")))</f>
        <v/>
      </c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GPAI-INC-031</t>
        </is>
      </c>
      <c r="B58" s="77" t="n"/>
      <c r="C58" s="46" t="n"/>
      <c r="D58" s="46" t="n"/>
      <c r="E58" s="46" t="n"/>
      <c r="F58" s="46" t="n"/>
      <c r="G58" s="46" t="n"/>
      <c r="H58" s="77" t="n"/>
      <c r="I58" s="46" t="n"/>
      <c r="J58" s="46" t="n"/>
      <c r="K58" s="46" t="n"/>
      <c r="L58" s="16">
        <f>IF(B58="","",IF(K58="","Missing evidence",IF(COUNTIFS('06_EVIDENCE_REGISTER'!$A:$A,K58,'06_EVIDENCE_REGISTER'!$B:$B,A58,'06_EVIDENCE_REGISTER'!$K:$K,"Current")-COUNTIFS('06_EVIDENCE_REGISTER'!$A:$A,K58,'06_EVIDENCE_REGISTER'!$B:$B,A58,'06_EVIDENCE_REGISTER'!$K:$K,"Current",'06_EVIDENCE_REGISTER'!$I:$I,"&lt;"&amp;TODAY(),'06_EVIDENCE_REGISTER'!$I:$I,"&lt;&gt;")&gt;0,"Current evidence","Missing / stale / mismatched")))</f>
        <v/>
      </c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GPAI-INC-032</t>
        </is>
      </c>
      <c r="B59" s="77" t="n"/>
      <c r="C59" s="46" t="n"/>
      <c r="D59" s="46" t="n"/>
      <c r="E59" s="46" t="n"/>
      <c r="F59" s="46" t="n"/>
      <c r="G59" s="46" t="n"/>
      <c r="H59" s="77" t="n"/>
      <c r="I59" s="46" t="n"/>
      <c r="J59" s="46" t="n"/>
      <c r="K59" s="46" t="n"/>
      <c r="L59" s="16">
        <f>IF(B59="","",IF(K59="","Missing evidence",IF(COUNTIFS('06_EVIDENCE_REGISTER'!$A:$A,K59,'06_EVIDENCE_REGISTER'!$B:$B,A59,'06_EVIDENCE_REGISTER'!$K:$K,"Current")-COUNTIFS('06_EVIDENCE_REGISTER'!$A:$A,K59,'06_EVIDENCE_REGISTER'!$B:$B,A59,'06_EVIDENCE_REGISTER'!$K:$K,"Current",'06_EVIDENCE_REGISTER'!$I:$I,"&lt;"&amp;TODAY(),'06_EVIDENCE_REGISTER'!$I:$I,"&lt;&gt;")&gt;0,"Current evidence","Missing / stale / mismatched")))</f>
        <v/>
      </c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GPAI-INC-033</t>
        </is>
      </c>
      <c r="B60" s="77" t="n"/>
      <c r="C60" s="46" t="n"/>
      <c r="D60" s="46" t="n"/>
      <c r="E60" s="46" t="n"/>
      <c r="F60" s="46" t="n"/>
      <c r="G60" s="46" t="n"/>
      <c r="H60" s="77" t="n"/>
      <c r="I60" s="46" t="n"/>
      <c r="J60" s="46" t="n"/>
      <c r="K60" s="46" t="n"/>
      <c r="L60" s="16">
        <f>IF(B60="","",IF(K60="","Missing evidence",IF(COUNTIFS('06_EVIDENCE_REGISTER'!$A:$A,K60,'06_EVIDENCE_REGISTER'!$B:$B,A60,'06_EVIDENCE_REGISTER'!$K:$K,"Current")-COUNTIFS('06_EVIDENCE_REGISTER'!$A:$A,K60,'06_EVIDENCE_REGISTER'!$B:$B,A60,'06_EVIDENCE_REGISTER'!$K:$K,"Current",'06_EVIDENCE_REGISTER'!$I:$I,"&lt;"&amp;TODAY(),'06_EVIDENCE_REGISTER'!$I:$I,"&lt;&gt;")&gt;0,"Current evidence","Missing / stale / mismatched")))</f>
        <v/>
      </c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GPAI-INC-034</t>
        </is>
      </c>
      <c r="B61" s="77" t="n"/>
      <c r="C61" s="46" t="n"/>
      <c r="D61" s="46" t="n"/>
      <c r="E61" s="46" t="n"/>
      <c r="F61" s="46" t="n"/>
      <c r="G61" s="46" t="n"/>
      <c r="H61" s="77" t="n"/>
      <c r="I61" s="46" t="n"/>
      <c r="J61" s="46" t="n"/>
      <c r="K61" s="46" t="n"/>
      <c r="L61" s="16">
        <f>IF(B61="","",IF(K61="","Missing evidence",IF(COUNTIFS('06_EVIDENCE_REGISTER'!$A:$A,K61,'06_EVIDENCE_REGISTER'!$B:$B,A61,'06_EVIDENCE_REGISTER'!$K:$K,"Current")-COUNTIFS('06_EVIDENCE_REGISTER'!$A:$A,K61,'06_EVIDENCE_REGISTER'!$B:$B,A61,'06_EVIDENCE_REGISTER'!$K:$K,"Current",'06_EVIDENCE_REGISTER'!$I:$I,"&lt;"&amp;TODAY(),'06_EVIDENCE_REGISTER'!$I:$I,"&lt;&gt;")&gt;0,"Current evidence","Missing / stale / mismatched")))</f>
        <v/>
      </c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GPAI-INC-035</t>
        </is>
      </c>
      <c r="B62" s="77" t="n"/>
      <c r="C62" s="46" t="n"/>
      <c r="D62" s="46" t="n"/>
      <c r="E62" s="46" t="n"/>
      <c r="F62" s="46" t="n"/>
      <c r="G62" s="46" t="n"/>
      <c r="H62" s="77" t="n"/>
      <c r="I62" s="46" t="n"/>
      <c r="J62" s="46" t="n"/>
      <c r="K62" s="46" t="n"/>
      <c r="L62" s="16">
        <f>IF(B62="","",IF(K62="","Missing evidence",IF(COUNTIFS('06_EVIDENCE_REGISTER'!$A:$A,K62,'06_EVIDENCE_REGISTER'!$B:$B,A62,'06_EVIDENCE_REGISTER'!$K:$K,"Current")-COUNTIFS('06_EVIDENCE_REGISTER'!$A:$A,K62,'06_EVIDENCE_REGISTER'!$B:$B,A62,'06_EVIDENCE_REGISTER'!$K:$K,"Current",'06_EVIDENCE_REGISTER'!$I:$I,"&lt;"&amp;TODAY(),'06_EVIDENCE_REGISTER'!$I:$I,"&lt;&gt;")&gt;0,"Current evidence","Missing / stale / mismatched")))</f>
        <v/>
      </c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GPAI-INC-036</t>
        </is>
      </c>
      <c r="B63" s="77" t="n"/>
      <c r="C63" s="46" t="n"/>
      <c r="D63" s="46" t="n"/>
      <c r="E63" s="46" t="n"/>
      <c r="F63" s="46" t="n"/>
      <c r="G63" s="46" t="n"/>
      <c r="H63" s="77" t="n"/>
      <c r="I63" s="46" t="n"/>
      <c r="J63" s="46" t="n"/>
      <c r="K63" s="46" t="n"/>
      <c r="L63" s="16">
        <f>IF(B63="","",IF(K63="","Missing evidence",IF(COUNTIFS('06_EVIDENCE_REGISTER'!$A:$A,K63,'06_EVIDENCE_REGISTER'!$B:$B,A63,'06_EVIDENCE_REGISTER'!$K:$K,"Current")-COUNTIFS('06_EVIDENCE_REGISTER'!$A:$A,K63,'06_EVIDENCE_REGISTER'!$B:$B,A63,'06_EVIDENCE_REGISTER'!$K:$K,"Current",'06_EVIDENCE_REGISTER'!$I:$I,"&lt;"&amp;TODAY(),'06_EVIDENCE_REGISTER'!$I:$I,"&lt;&gt;")&gt;0,"Current evidence","Missing / stale / mismatched")))</f>
        <v/>
      </c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GPAI-INC-037</t>
        </is>
      </c>
      <c r="B64" s="77" t="n"/>
      <c r="C64" s="46" t="n"/>
      <c r="D64" s="46" t="n"/>
      <c r="E64" s="46" t="n"/>
      <c r="F64" s="46" t="n"/>
      <c r="G64" s="46" t="n"/>
      <c r="H64" s="77" t="n"/>
      <c r="I64" s="46" t="n"/>
      <c r="J64" s="46" t="n"/>
      <c r="K64" s="46" t="n"/>
      <c r="L64" s="16">
        <f>IF(B64="","",IF(K64="","Missing evidence",IF(COUNTIFS('06_EVIDENCE_REGISTER'!$A:$A,K64,'06_EVIDENCE_REGISTER'!$B:$B,A64,'06_EVIDENCE_REGISTER'!$K:$K,"Current")-COUNTIFS('06_EVIDENCE_REGISTER'!$A:$A,K64,'06_EVIDENCE_REGISTER'!$B:$B,A64,'06_EVIDENCE_REGISTER'!$K:$K,"Current",'06_EVIDENCE_REGISTER'!$I:$I,"&lt;"&amp;TODAY(),'06_EVIDENCE_REGISTER'!$I:$I,"&lt;&gt;")&gt;0,"Current evidence","Missing / stale / mismatched")))</f>
        <v/>
      </c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GPAI-INC-038</t>
        </is>
      </c>
      <c r="B65" s="77" t="n"/>
      <c r="C65" s="46" t="n"/>
      <c r="D65" s="46" t="n"/>
      <c r="E65" s="46" t="n"/>
      <c r="F65" s="46" t="n"/>
      <c r="G65" s="46" t="n"/>
      <c r="H65" s="77" t="n"/>
      <c r="I65" s="46" t="n"/>
      <c r="J65" s="46" t="n"/>
      <c r="K65" s="46" t="n"/>
      <c r="L65" s="16">
        <f>IF(B65="","",IF(K65="","Missing evidence",IF(COUNTIFS('06_EVIDENCE_REGISTER'!$A:$A,K65,'06_EVIDENCE_REGISTER'!$B:$B,A65,'06_EVIDENCE_REGISTER'!$K:$K,"Current")-COUNTIFS('06_EVIDENCE_REGISTER'!$A:$A,K65,'06_EVIDENCE_REGISTER'!$B:$B,A65,'06_EVIDENCE_REGISTER'!$K:$K,"Current",'06_EVIDENCE_REGISTER'!$I:$I,"&lt;"&amp;TODAY(),'06_EVIDENCE_REGISTER'!$I:$I,"&lt;&gt;")&gt;0,"Current evidence","Missing / stale / mismatched")))</f>
        <v/>
      </c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GPAI-INC-039</t>
        </is>
      </c>
      <c r="B66" s="77" t="n"/>
      <c r="C66" s="46" t="n"/>
      <c r="D66" s="46" t="n"/>
      <c r="E66" s="46" t="n"/>
      <c r="F66" s="46" t="n"/>
      <c r="G66" s="46" t="n"/>
      <c r="H66" s="77" t="n"/>
      <c r="I66" s="46" t="n"/>
      <c r="J66" s="46" t="n"/>
      <c r="K66" s="46" t="n"/>
      <c r="L66" s="16">
        <f>IF(B66="","",IF(K66="","Missing evidence",IF(COUNTIFS('06_EVIDENCE_REGISTER'!$A:$A,K66,'06_EVIDENCE_REGISTER'!$B:$B,A66,'06_EVIDENCE_REGISTER'!$K:$K,"Current")-COUNTIFS('06_EVIDENCE_REGISTER'!$A:$A,K66,'06_EVIDENCE_REGISTER'!$B:$B,A66,'06_EVIDENCE_REGISTER'!$K:$K,"Current",'06_EVIDENCE_REGISTER'!$I:$I,"&lt;"&amp;TODAY(),'06_EVIDENCE_REGISTER'!$I:$I,"&lt;&gt;")&gt;0,"Current evidence","Missing / stale / mismatched")))</f>
        <v/>
      </c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GPAI-INC-040</t>
        </is>
      </c>
      <c r="B67" s="77" t="n"/>
      <c r="C67" s="46" t="n"/>
      <c r="D67" s="46" t="n"/>
      <c r="E67" s="46" t="n"/>
      <c r="F67" s="46" t="n"/>
      <c r="G67" s="46" t="n"/>
      <c r="H67" s="77" t="n"/>
      <c r="I67" s="46" t="n"/>
      <c r="J67" s="46" t="n"/>
      <c r="K67" s="46" t="n"/>
      <c r="L67" s="16">
        <f>IF(B67="","",IF(K67="","Missing evidence",IF(COUNTIFS('06_EVIDENCE_REGISTER'!$A:$A,K67,'06_EVIDENCE_REGISTER'!$B:$B,A67,'06_EVIDENCE_REGISTER'!$K:$K,"Current")-COUNTIFS('06_EVIDENCE_REGISTER'!$A:$A,K67,'06_EVIDENCE_REGISTER'!$B:$B,A67,'06_EVIDENCE_REGISTER'!$K:$K,"Current",'06_EVIDENCE_REGISTER'!$I:$I,"&lt;"&amp;TODAY(),'06_EVIDENCE_REGISTER'!$I:$I,"&lt;&gt;")&gt;0,"Current evidence","Missing / stale / mismatched")))</f>
        <v/>
      </c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 ht="23" customHeight="1">
      <c r="A70" s="33" t="inlineStr">
        <is>
          <t>SYSTEMIC-RISK READINESS</t>
        </is>
      </c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 ht="31" customHeight="1">
      <c r="A71" s="40" t="inlineStr">
        <is>
          <t>Metric</t>
        </is>
      </c>
      <c r="B71" s="40" t="inlineStr">
        <is>
          <t>Value</t>
        </is>
      </c>
      <c r="C71" s="40" t="inlineStr">
        <is>
          <t>Interpretation</t>
        </is>
      </c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Systemic-risk classification/notification items open</t>
        </is>
      </c>
      <c r="B72" s="16">
        <f>COUNTIFS(C5:C10,"&lt;&gt;Not applicable*",G5:G10,"Not started")+COUNTIFS(C5:C10,"&lt;&gt;Not applicable*",G5:G10,"Assessment")+COUNTIFS(C5:C10,"&lt;&gt;Not applicable*",G5:G10,"Notification due")+COUNTIFS(C5:C10,"&lt;&gt;Not applicable*",G5:G10,"Blocked")</f>
        <v/>
      </c>
      <c r="C72" s="6" t="inlineStr">
        <is>
          <t>Article 51/52 work remains.</t>
        </is>
      </c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Article 55 controls open</t>
        </is>
      </c>
      <c r="B73" s="16">
        <f>COUNTIFS(C15:C23,"&lt;&gt;Not applicable",H15:H23,"Not started")+COUNTIFS(C15:C23,"&lt;&gt;Not applicable",H15:H23,"In progress")+COUNTIFS(C15:C23,"&lt;&gt;Not applicable",H15:H23,"Blocked")</f>
        <v/>
      </c>
      <c r="C73" s="6" t="inlineStr">
        <is>
          <t>Safety/security work remains.</t>
        </is>
      </c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Verified Article 55 controls lacking evidence</t>
        </is>
      </c>
      <c r="B74" s="16">
        <f>COUNTIFS(C15:C23,"Applicable",H15:H23,"Verified",J15:J23,"&lt;&gt;Current evidence")</f>
        <v/>
      </c>
      <c r="C74" s="6" t="inlineStr">
        <is>
          <t>Evidence blocker.</t>
        </is>
      </c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Incident cases needing report / assessment</t>
        </is>
      </c>
      <c r="B75" s="16">
        <f>COUNTIF(G28:G67,"Not assessed")+COUNTIF(G28:G67,"Report without undue delay")+COUNTIF(G28:G67,"Needs assessment")</f>
        <v/>
      </c>
      <c r="C75" s="6" t="inlineStr">
        <is>
          <t>Article 55(1)(c) work remains.</t>
        </is>
      </c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Incident evidence gaps</t>
        </is>
      </c>
      <c r="B76" s="16">
        <f>SUMPRODUCT((B28:B67&lt;&gt;"")*(L28:L67&lt;&gt;"Current evidence"))</f>
        <v/>
      </c>
      <c r="C76" s="6" t="inlineStr">
        <is>
          <t>Evidence blocker.</t>
        </is>
      </c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L76"/>
  <mergeCells count="6">
    <mergeCell ref="A26:L26"/>
    <mergeCell ref="A2:L2"/>
    <mergeCell ref="A1:L1"/>
    <mergeCell ref="A13:L13"/>
    <mergeCell ref="A70:L70"/>
    <mergeCell ref="A3:L3"/>
  </mergeCells>
  <conditionalFormatting sqref="F7">
    <cfRule type="expression" priority="1" dxfId="1">
      <formula>AND(F7&lt;TODAY(),F7&lt;&gt;"",G7&lt;&gt;"Submitted")</formula>
    </cfRule>
  </conditionalFormatting>
  <dataValidations count="4">
    <dataValidation sqref="G5:G10" showDropDown="0" showInputMessage="0" showErrorMessage="0" allowBlank="0" type="list">
      <formula1>"Not started,Assessment,Notification due,Submitted,Commission decision received,Not applicable,Blocked"</formula1>
    </dataValidation>
    <dataValidation sqref="H15:H23" showDropDown="0" showInputMessage="0" showErrorMessage="0" allowBlank="0" type="list">
      <formula1>"Not started,In progress,Implemented,Verified,Blocked,N/A — justified"</formula1>
    </dataValidation>
    <dataValidation sqref="F28:F67" showDropDown="0" showInputMessage="0" showErrorMessage="0" allowBlank="0" type="list">
      <formula1>"AI Office,AI Office + national competent authority,National competent authority,Needs assessment"</formula1>
    </dataValidation>
    <dataValidation sqref="G28:G67" showDropDown="0" showInputMessage="0" showErrorMessage="0" allowBlank="0" type="list">
      <formula1>"Not assessed,Report without undue delay,Reported,Not serious / no Article 55 report,Needs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40" customWidth="1" min="4" max="4"/>
    <col width="44" customWidth="1" min="5" max="5"/>
    <col width="16" customWidth="1" min="6" max="6"/>
    <col width="20" customWidth="1" min="7" max="7"/>
    <col width="16" customWidth="1" min="8" max="8"/>
    <col width="16" customWidth="1" min="9" max="9"/>
    <col width="20" customWidth="1" min="10" max="10"/>
    <col width="18" customWidth="1" min="11" max="11"/>
    <col width="22" customWidth="1" min="12" max="12"/>
    <col width="18" customWidth="1" min="13" max="13"/>
    <col width="25" customWidth="1" min="14" max="14"/>
  </cols>
  <sheetData>
    <row r="1" ht="35" customHeight="1">
      <c r="A1" s="15" t="inlineStr">
        <is>
          <t>GPAI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Use exact Linked Item IDs from controls, Annex XI/XII, copyright/summary, systemic-risk notifications, Article 55 controls or serious incidents.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EV-GPAI-0001</t>
        </is>
      </c>
      <c r="B5" s="46" t="n"/>
      <c r="C5" s="46" t="n"/>
      <c r="D5" s="46" t="n"/>
      <c r="E5" s="46" t="n"/>
      <c r="F5" s="46" t="n"/>
      <c r="G5" s="46" t="n"/>
      <c r="H5" s="74" t="n"/>
      <c r="I5" s="74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EV-GPAI-0002</t>
        </is>
      </c>
      <c r="B6" s="46" t="n"/>
      <c r="C6" s="46" t="n"/>
      <c r="D6" s="46" t="n"/>
      <c r="E6" s="46" t="n"/>
      <c r="F6" s="46" t="n"/>
      <c r="G6" s="46" t="n"/>
      <c r="H6" s="74" t="n"/>
      <c r="I6" s="74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EV-GPAI-0003</t>
        </is>
      </c>
      <c r="B7" s="46" t="n"/>
      <c r="C7" s="46" t="n"/>
      <c r="D7" s="46" t="n"/>
      <c r="E7" s="46" t="n"/>
      <c r="F7" s="46" t="n"/>
      <c r="G7" s="46" t="n"/>
      <c r="H7" s="74" t="n"/>
      <c r="I7" s="74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EV-GPAI-0004</t>
        </is>
      </c>
      <c r="B8" s="46" t="n"/>
      <c r="C8" s="46" t="n"/>
      <c r="D8" s="46" t="n"/>
      <c r="E8" s="46" t="n"/>
      <c r="F8" s="46" t="n"/>
      <c r="G8" s="46" t="n"/>
      <c r="H8" s="74" t="n"/>
      <c r="I8" s="74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EV-GPAI-0005</t>
        </is>
      </c>
      <c r="B9" s="46" t="n"/>
      <c r="C9" s="46" t="n"/>
      <c r="D9" s="46" t="n"/>
      <c r="E9" s="46" t="n"/>
      <c r="F9" s="46" t="n"/>
      <c r="G9" s="46" t="n"/>
      <c r="H9" s="74" t="n"/>
      <c r="I9" s="74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EV-GPAI-0006</t>
        </is>
      </c>
      <c r="B10" s="46" t="n"/>
      <c r="C10" s="46" t="n"/>
      <c r="D10" s="46" t="n"/>
      <c r="E10" s="46" t="n"/>
      <c r="F10" s="46" t="n"/>
      <c r="G10" s="46" t="n"/>
      <c r="H10" s="74" t="n"/>
      <c r="I10" s="74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EV-GPAI-0007</t>
        </is>
      </c>
      <c r="B11" s="46" t="n"/>
      <c r="C11" s="46" t="n"/>
      <c r="D11" s="46" t="n"/>
      <c r="E11" s="46" t="n"/>
      <c r="F11" s="46" t="n"/>
      <c r="G11" s="46" t="n"/>
      <c r="H11" s="74" t="n"/>
      <c r="I11" s="74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EV-GPAI-0008</t>
        </is>
      </c>
      <c r="B12" s="46" t="n"/>
      <c r="C12" s="46" t="n"/>
      <c r="D12" s="46" t="n"/>
      <c r="E12" s="46" t="n"/>
      <c r="F12" s="46" t="n"/>
      <c r="G12" s="46" t="n"/>
      <c r="H12" s="74" t="n"/>
      <c r="I12" s="74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EV-GPAI-0009</t>
        </is>
      </c>
      <c r="B13" s="46" t="n"/>
      <c r="C13" s="46" t="n"/>
      <c r="D13" s="46" t="n"/>
      <c r="E13" s="46" t="n"/>
      <c r="F13" s="46" t="n"/>
      <c r="G13" s="46" t="n"/>
      <c r="H13" s="74" t="n"/>
      <c r="I13" s="74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EV-GPAI-0010</t>
        </is>
      </c>
      <c r="B14" s="46" t="n"/>
      <c r="C14" s="46" t="n"/>
      <c r="D14" s="46" t="n"/>
      <c r="E14" s="46" t="n"/>
      <c r="F14" s="46" t="n"/>
      <c r="G14" s="46" t="n"/>
      <c r="H14" s="74" t="n"/>
      <c r="I14" s="74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EV-GPAI-0011</t>
        </is>
      </c>
      <c r="B15" s="46" t="n"/>
      <c r="C15" s="46" t="n"/>
      <c r="D15" s="46" t="n"/>
      <c r="E15" s="46" t="n"/>
      <c r="F15" s="46" t="n"/>
      <c r="G15" s="46" t="n"/>
      <c r="H15" s="74" t="n"/>
      <c r="I15" s="74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EV-GPAI-0012</t>
        </is>
      </c>
      <c r="B16" s="46" t="n"/>
      <c r="C16" s="46" t="n"/>
      <c r="D16" s="46" t="n"/>
      <c r="E16" s="46" t="n"/>
      <c r="F16" s="46" t="n"/>
      <c r="G16" s="46" t="n"/>
      <c r="H16" s="74" t="n"/>
      <c r="I16" s="74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EV-GPAI-0013</t>
        </is>
      </c>
      <c r="B17" s="46" t="n"/>
      <c r="C17" s="46" t="n"/>
      <c r="D17" s="46" t="n"/>
      <c r="E17" s="46" t="n"/>
      <c r="F17" s="46" t="n"/>
      <c r="G17" s="46" t="n"/>
      <c r="H17" s="74" t="n"/>
      <c r="I17" s="74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EV-GPAI-0014</t>
        </is>
      </c>
      <c r="B18" s="46" t="n"/>
      <c r="C18" s="46" t="n"/>
      <c r="D18" s="46" t="n"/>
      <c r="E18" s="46" t="n"/>
      <c r="F18" s="46" t="n"/>
      <c r="G18" s="46" t="n"/>
      <c r="H18" s="74" t="n"/>
      <c r="I18" s="74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EV-GPAI-0015</t>
        </is>
      </c>
      <c r="B19" s="46" t="n"/>
      <c r="C19" s="46" t="n"/>
      <c r="D19" s="46" t="n"/>
      <c r="E19" s="46" t="n"/>
      <c r="F19" s="46" t="n"/>
      <c r="G19" s="46" t="n"/>
      <c r="H19" s="74" t="n"/>
      <c r="I19" s="74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EV-GPAI-0016</t>
        </is>
      </c>
      <c r="B20" s="46" t="n"/>
      <c r="C20" s="46" t="n"/>
      <c r="D20" s="46" t="n"/>
      <c r="E20" s="46" t="n"/>
      <c r="F20" s="46" t="n"/>
      <c r="G20" s="46" t="n"/>
      <c r="H20" s="74" t="n"/>
      <c r="I20" s="74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EV-GPAI-0017</t>
        </is>
      </c>
      <c r="B21" s="46" t="n"/>
      <c r="C21" s="46" t="n"/>
      <c r="D21" s="46" t="n"/>
      <c r="E21" s="46" t="n"/>
      <c r="F21" s="46" t="n"/>
      <c r="G21" s="46" t="n"/>
      <c r="H21" s="74" t="n"/>
      <c r="I21" s="74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EV-GPAI-0018</t>
        </is>
      </c>
      <c r="B22" s="46" t="n"/>
      <c r="C22" s="46" t="n"/>
      <c r="D22" s="46" t="n"/>
      <c r="E22" s="46" t="n"/>
      <c r="F22" s="46" t="n"/>
      <c r="G22" s="46" t="n"/>
      <c r="H22" s="74" t="n"/>
      <c r="I22" s="74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EV-GPAI-0019</t>
        </is>
      </c>
      <c r="B23" s="46" t="n"/>
      <c r="C23" s="46" t="n"/>
      <c r="D23" s="46" t="n"/>
      <c r="E23" s="46" t="n"/>
      <c r="F23" s="46" t="n"/>
      <c r="G23" s="46" t="n"/>
      <c r="H23" s="74" t="n"/>
      <c r="I23" s="74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EV-GPAI-0020</t>
        </is>
      </c>
      <c r="B24" s="46" t="n"/>
      <c r="C24" s="46" t="n"/>
      <c r="D24" s="46" t="n"/>
      <c r="E24" s="46" t="n"/>
      <c r="F24" s="46" t="n"/>
      <c r="G24" s="46" t="n"/>
      <c r="H24" s="74" t="n"/>
      <c r="I24" s="74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EV-GPAI-0021</t>
        </is>
      </c>
      <c r="B25" s="46" t="n"/>
      <c r="C25" s="46" t="n"/>
      <c r="D25" s="46" t="n"/>
      <c r="E25" s="46" t="n"/>
      <c r="F25" s="46" t="n"/>
      <c r="G25" s="46" t="n"/>
      <c r="H25" s="74" t="n"/>
      <c r="I25" s="74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EV-GPAI-0022</t>
        </is>
      </c>
      <c r="B26" s="46" t="n"/>
      <c r="C26" s="46" t="n"/>
      <c r="D26" s="46" t="n"/>
      <c r="E26" s="46" t="n"/>
      <c r="F26" s="46" t="n"/>
      <c r="G26" s="46" t="n"/>
      <c r="H26" s="74" t="n"/>
      <c r="I26" s="74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EV-GPAI-0023</t>
        </is>
      </c>
      <c r="B27" s="46" t="n"/>
      <c r="C27" s="46" t="n"/>
      <c r="D27" s="46" t="n"/>
      <c r="E27" s="46" t="n"/>
      <c r="F27" s="46" t="n"/>
      <c r="G27" s="46" t="n"/>
      <c r="H27" s="74" t="n"/>
      <c r="I27" s="74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EV-GPAI-0024</t>
        </is>
      </c>
      <c r="B28" s="46" t="n"/>
      <c r="C28" s="46" t="n"/>
      <c r="D28" s="46" t="n"/>
      <c r="E28" s="46" t="n"/>
      <c r="F28" s="46" t="n"/>
      <c r="G28" s="46" t="n"/>
      <c r="H28" s="74" t="n"/>
      <c r="I28" s="74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EV-GPAI-0025</t>
        </is>
      </c>
      <c r="B29" s="46" t="n"/>
      <c r="C29" s="46" t="n"/>
      <c r="D29" s="46" t="n"/>
      <c r="E29" s="46" t="n"/>
      <c r="F29" s="46" t="n"/>
      <c r="G29" s="46" t="n"/>
      <c r="H29" s="74" t="n"/>
      <c r="I29" s="74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EV-GPAI-0026</t>
        </is>
      </c>
      <c r="B30" s="46" t="n"/>
      <c r="C30" s="46" t="n"/>
      <c r="D30" s="46" t="n"/>
      <c r="E30" s="46" t="n"/>
      <c r="F30" s="46" t="n"/>
      <c r="G30" s="46" t="n"/>
      <c r="H30" s="74" t="n"/>
      <c r="I30" s="74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EV-GPAI-0027</t>
        </is>
      </c>
      <c r="B31" s="46" t="n"/>
      <c r="C31" s="46" t="n"/>
      <c r="D31" s="46" t="n"/>
      <c r="E31" s="46" t="n"/>
      <c r="F31" s="46" t="n"/>
      <c r="G31" s="46" t="n"/>
      <c r="H31" s="74" t="n"/>
      <c r="I31" s="74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EV-GPAI-0028</t>
        </is>
      </c>
      <c r="B32" s="46" t="n"/>
      <c r="C32" s="46" t="n"/>
      <c r="D32" s="46" t="n"/>
      <c r="E32" s="46" t="n"/>
      <c r="F32" s="46" t="n"/>
      <c r="G32" s="46" t="n"/>
      <c r="H32" s="74" t="n"/>
      <c r="I32" s="74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EV-GPAI-0029</t>
        </is>
      </c>
      <c r="B33" s="46" t="n"/>
      <c r="C33" s="46" t="n"/>
      <c r="D33" s="46" t="n"/>
      <c r="E33" s="46" t="n"/>
      <c r="F33" s="46" t="n"/>
      <c r="G33" s="46" t="n"/>
      <c r="H33" s="74" t="n"/>
      <c r="I33" s="74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EV-GPAI-0030</t>
        </is>
      </c>
      <c r="B34" s="46" t="n"/>
      <c r="C34" s="46" t="n"/>
      <c r="D34" s="46" t="n"/>
      <c r="E34" s="46" t="n"/>
      <c r="F34" s="46" t="n"/>
      <c r="G34" s="46" t="n"/>
      <c r="H34" s="74" t="n"/>
      <c r="I34" s="74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EV-GPAI-0031</t>
        </is>
      </c>
      <c r="B35" s="46" t="n"/>
      <c r="C35" s="46" t="n"/>
      <c r="D35" s="46" t="n"/>
      <c r="E35" s="46" t="n"/>
      <c r="F35" s="46" t="n"/>
      <c r="G35" s="46" t="n"/>
      <c r="H35" s="74" t="n"/>
      <c r="I35" s="74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EV-GPAI-0032</t>
        </is>
      </c>
      <c r="B36" s="46" t="n"/>
      <c r="C36" s="46" t="n"/>
      <c r="D36" s="46" t="n"/>
      <c r="E36" s="46" t="n"/>
      <c r="F36" s="46" t="n"/>
      <c r="G36" s="46" t="n"/>
      <c r="H36" s="74" t="n"/>
      <c r="I36" s="74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EV-GPAI-0033</t>
        </is>
      </c>
      <c r="B37" s="46" t="n"/>
      <c r="C37" s="46" t="n"/>
      <c r="D37" s="46" t="n"/>
      <c r="E37" s="46" t="n"/>
      <c r="F37" s="46" t="n"/>
      <c r="G37" s="46" t="n"/>
      <c r="H37" s="74" t="n"/>
      <c r="I37" s="74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EV-GPAI-0034</t>
        </is>
      </c>
      <c r="B38" s="46" t="n"/>
      <c r="C38" s="46" t="n"/>
      <c r="D38" s="46" t="n"/>
      <c r="E38" s="46" t="n"/>
      <c r="F38" s="46" t="n"/>
      <c r="G38" s="46" t="n"/>
      <c r="H38" s="74" t="n"/>
      <c r="I38" s="74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EV-GPAI-0035</t>
        </is>
      </c>
      <c r="B39" s="46" t="n"/>
      <c r="C39" s="46" t="n"/>
      <c r="D39" s="46" t="n"/>
      <c r="E39" s="46" t="n"/>
      <c r="F39" s="46" t="n"/>
      <c r="G39" s="46" t="n"/>
      <c r="H39" s="74" t="n"/>
      <c r="I39" s="74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EV-GPAI-0036</t>
        </is>
      </c>
      <c r="B40" s="46" t="n"/>
      <c r="C40" s="46" t="n"/>
      <c r="D40" s="46" t="n"/>
      <c r="E40" s="46" t="n"/>
      <c r="F40" s="46" t="n"/>
      <c r="G40" s="46" t="n"/>
      <c r="H40" s="74" t="n"/>
      <c r="I40" s="74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EV-GPAI-0037</t>
        </is>
      </c>
      <c r="B41" s="46" t="n"/>
      <c r="C41" s="46" t="n"/>
      <c r="D41" s="46" t="n"/>
      <c r="E41" s="46" t="n"/>
      <c r="F41" s="46" t="n"/>
      <c r="G41" s="46" t="n"/>
      <c r="H41" s="74" t="n"/>
      <c r="I41" s="74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EV-GPAI-0038</t>
        </is>
      </c>
      <c r="B42" s="46" t="n"/>
      <c r="C42" s="46" t="n"/>
      <c r="D42" s="46" t="n"/>
      <c r="E42" s="46" t="n"/>
      <c r="F42" s="46" t="n"/>
      <c r="G42" s="46" t="n"/>
      <c r="H42" s="74" t="n"/>
      <c r="I42" s="74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EV-GPAI-0039</t>
        </is>
      </c>
      <c r="B43" s="46" t="n"/>
      <c r="C43" s="46" t="n"/>
      <c r="D43" s="46" t="n"/>
      <c r="E43" s="46" t="n"/>
      <c r="F43" s="46" t="n"/>
      <c r="G43" s="46" t="n"/>
      <c r="H43" s="74" t="n"/>
      <c r="I43" s="74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EV-GPAI-0040</t>
        </is>
      </c>
      <c r="B44" s="46" t="n"/>
      <c r="C44" s="46" t="n"/>
      <c r="D44" s="46" t="n"/>
      <c r="E44" s="46" t="n"/>
      <c r="F44" s="46" t="n"/>
      <c r="G44" s="46" t="n"/>
      <c r="H44" s="74" t="n"/>
      <c r="I44" s="74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EV-GPAI-0041</t>
        </is>
      </c>
      <c r="B45" s="46" t="n"/>
      <c r="C45" s="46" t="n"/>
      <c r="D45" s="46" t="n"/>
      <c r="E45" s="46" t="n"/>
      <c r="F45" s="46" t="n"/>
      <c r="G45" s="46" t="n"/>
      <c r="H45" s="74" t="n"/>
      <c r="I45" s="74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EV-GPAI-0042</t>
        </is>
      </c>
      <c r="B46" s="46" t="n"/>
      <c r="C46" s="46" t="n"/>
      <c r="D46" s="46" t="n"/>
      <c r="E46" s="46" t="n"/>
      <c r="F46" s="46" t="n"/>
      <c r="G46" s="46" t="n"/>
      <c r="H46" s="74" t="n"/>
      <c r="I46" s="74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EV-GPAI-0043</t>
        </is>
      </c>
      <c r="B47" s="46" t="n"/>
      <c r="C47" s="46" t="n"/>
      <c r="D47" s="46" t="n"/>
      <c r="E47" s="46" t="n"/>
      <c r="F47" s="46" t="n"/>
      <c r="G47" s="46" t="n"/>
      <c r="H47" s="74" t="n"/>
      <c r="I47" s="74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EV-GPAI-0044</t>
        </is>
      </c>
      <c r="B48" s="46" t="n"/>
      <c r="C48" s="46" t="n"/>
      <c r="D48" s="46" t="n"/>
      <c r="E48" s="46" t="n"/>
      <c r="F48" s="46" t="n"/>
      <c r="G48" s="46" t="n"/>
      <c r="H48" s="74" t="n"/>
      <c r="I48" s="74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EV-GPAI-0045</t>
        </is>
      </c>
      <c r="B49" s="46" t="n"/>
      <c r="C49" s="46" t="n"/>
      <c r="D49" s="46" t="n"/>
      <c r="E49" s="46" t="n"/>
      <c r="F49" s="46" t="n"/>
      <c r="G49" s="46" t="n"/>
      <c r="H49" s="74" t="n"/>
      <c r="I49" s="74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EV-GPAI-0046</t>
        </is>
      </c>
      <c r="B50" s="46" t="n"/>
      <c r="C50" s="46" t="n"/>
      <c r="D50" s="46" t="n"/>
      <c r="E50" s="46" t="n"/>
      <c r="F50" s="46" t="n"/>
      <c r="G50" s="46" t="n"/>
      <c r="H50" s="74" t="n"/>
      <c r="I50" s="74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EV-GPAI-0047</t>
        </is>
      </c>
      <c r="B51" s="46" t="n"/>
      <c r="C51" s="46" t="n"/>
      <c r="D51" s="46" t="n"/>
      <c r="E51" s="46" t="n"/>
      <c r="F51" s="46" t="n"/>
      <c r="G51" s="46" t="n"/>
      <c r="H51" s="74" t="n"/>
      <c r="I51" s="74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EV-GPAI-0048</t>
        </is>
      </c>
      <c r="B52" s="46" t="n"/>
      <c r="C52" s="46" t="n"/>
      <c r="D52" s="46" t="n"/>
      <c r="E52" s="46" t="n"/>
      <c r="F52" s="46" t="n"/>
      <c r="G52" s="46" t="n"/>
      <c r="H52" s="74" t="n"/>
      <c r="I52" s="74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EV-GPAI-0049</t>
        </is>
      </c>
      <c r="B53" s="46" t="n"/>
      <c r="C53" s="46" t="n"/>
      <c r="D53" s="46" t="n"/>
      <c r="E53" s="46" t="n"/>
      <c r="F53" s="46" t="n"/>
      <c r="G53" s="46" t="n"/>
      <c r="H53" s="74" t="n"/>
      <c r="I53" s="74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EV-GPAI-0050</t>
        </is>
      </c>
      <c r="B54" s="46" t="n"/>
      <c r="C54" s="46" t="n"/>
      <c r="D54" s="46" t="n"/>
      <c r="E54" s="46" t="n"/>
      <c r="F54" s="46" t="n"/>
      <c r="G54" s="46" t="n"/>
      <c r="H54" s="74" t="n"/>
      <c r="I54" s="74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EV-GPAI-0051</t>
        </is>
      </c>
      <c r="B55" s="46" t="n"/>
      <c r="C55" s="46" t="n"/>
      <c r="D55" s="46" t="n"/>
      <c r="E55" s="46" t="n"/>
      <c r="F55" s="46" t="n"/>
      <c r="G55" s="46" t="n"/>
      <c r="H55" s="74" t="n"/>
      <c r="I55" s="74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EV-GPAI-0052</t>
        </is>
      </c>
      <c r="B56" s="46" t="n"/>
      <c r="C56" s="46" t="n"/>
      <c r="D56" s="46" t="n"/>
      <c r="E56" s="46" t="n"/>
      <c r="F56" s="46" t="n"/>
      <c r="G56" s="46" t="n"/>
      <c r="H56" s="74" t="n"/>
      <c r="I56" s="74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EV-GPAI-0053</t>
        </is>
      </c>
      <c r="B57" s="46" t="n"/>
      <c r="C57" s="46" t="n"/>
      <c r="D57" s="46" t="n"/>
      <c r="E57" s="46" t="n"/>
      <c r="F57" s="46" t="n"/>
      <c r="G57" s="46" t="n"/>
      <c r="H57" s="74" t="n"/>
      <c r="I57" s="74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EV-GPAI-0054</t>
        </is>
      </c>
      <c r="B58" s="46" t="n"/>
      <c r="C58" s="46" t="n"/>
      <c r="D58" s="46" t="n"/>
      <c r="E58" s="46" t="n"/>
      <c r="F58" s="46" t="n"/>
      <c r="G58" s="46" t="n"/>
      <c r="H58" s="74" t="n"/>
      <c r="I58" s="74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EV-GPAI-0055</t>
        </is>
      </c>
      <c r="B59" s="46" t="n"/>
      <c r="C59" s="46" t="n"/>
      <c r="D59" s="46" t="n"/>
      <c r="E59" s="46" t="n"/>
      <c r="F59" s="46" t="n"/>
      <c r="G59" s="46" t="n"/>
      <c r="H59" s="74" t="n"/>
      <c r="I59" s="74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EV-GPAI-0056</t>
        </is>
      </c>
      <c r="B60" s="46" t="n"/>
      <c r="C60" s="46" t="n"/>
      <c r="D60" s="46" t="n"/>
      <c r="E60" s="46" t="n"/>
      <c r="F60" s="46" t="n"/>
      <c r="G60" s="46" t="n"/>
      <c r="H60" s="74" t="n"/>
      <c r="I60" s="74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EV-GPAI-0057</t>
        </is>
      </c>
      <c r="B61" s="46" t="n"/>
      <c r="C61" s="46" t="n"/>
      <c r="D61" s="46" t="n"/>
      <c r="E61" s="46" t="n"/>
      <c r="F61" s="46" t="n"/>
      <c r="G61" s="46" t="n"/>
      <c r="H61" s="74" t="n"/>
      <c r="I61" s="74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EV-GPAI-0058</t>
        </is>
      </c>
      <c r="B62" s="46" t="n"/>
      <c r="C62" s="46" t="n"/>
      <c r="D62" s="46" t="n"/>
      <c r="E62" s="46" t="n"/>
      <c r="F62" s="46" t="n"/>
      <c r="G62" s="46" t="n"/>
      <c r="H62" s="74" t="n"/>
      <c r="I62" s="74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EV-GPAI-0059</t>
        </is>
      </c>
      <c r="B63" s="46" t="n"/>
      <c r="C63" s="46" t="n"/>
      <c r="D63" s="46" t="n"/>
      <c r="E63" s="46" t="n"/>
      <c r="F63" s="46" t="n"/>
      <c r="G63" s="46" t="n"/>
      <c r="H63" s="74" t="n"/>
      <c r="I63" s="74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EV-GPAI-0060</t>
        </is>
      </c>
      <c r="B64" s="46" t="n"/>
      <c r="C64" s="46" t="n"/>
      <c r="D64" s="46" t="n"/>
      <c r="E64" s="46" t="n"/>
      <c r="F64" s="46" t="n"/>
      <c r="G64" s="46" t="n"/>
      <c r="H64" s="74" t="n"/>
      <c r="I64" s="74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EV-GPAI-0061</t>
        </is>
      </c>
      <c r="B65" s="46" t="n"/>
      <c r="C65" s="46" t="n"/>
      <c r="D65" s="46" t="n"/>
      <c r="E65" s="46" t="n"/>
      <c r="F65" s="46" t="n"/>
      <c r="G65" s="46" t="n"/>
      <c r="H65" s="74" t="n"/>
      <c r="I65" s="74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EV-GPAI-0062</t>
        </is>
      </c>
      <c r="B66" s="46" t="n"/>
      <c r="C66" s="46" t="n"/>
      <c r="D66" s="46" t="n"/>
      <c r="E66" s="46" t="n"/>
      <c r="F66" s="46" t="n"/>
      <c r="G66" s="46" t="n"/>
      <c r="H66" s="74" t="n"/>
      <c r="I66" s="74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EV-GPAI-0063</t>
        </is>
      </c>
      <c r="B67" s="46" t="n"/>
      <c r="C67" s="46" t="n"/>
      <c r="D67" s="46" t="n"/>
      <c r="E67" s="46" t="n"/>
      <c r="F67" s="46" t="n"/>
      <c r="G67" s="46" t="n"/>
      <c r="H67" s="74" t="n"/>
      <c r="I67" s="74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EV-GPAI-0064</t>
        </is>
      </c>
      <c r="B68" s="46" t="n"/>
      <c r="C68" s="46" t="n"/>
      <c r="D68" s="46" t="n"/>
      <c r="E68" s="46" t="n"/>
      <c r="F68" s="46" t="n"/>
      <c r="G68" s="46" t="n"/>
      <c r="H68" s="74" t="n"/>
      <c r="I68" s="74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EV-GPAI-0065</t>
        </is>
      </c>
      <c r="B69" s="46" t="n"/>
      <c r="C69" s="46" t="n"/>
      <c r="D69" s="46" t="n"/>
      <c r="E69" s="46" t="n"/>
      <c r="F69" s="46" t="n"/>
      <c r="G69" s="46" t="n"/>
      <c r="H69" s="74" t="n"/>
      <c r="I69" s="74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EV-GPAI-0066</t>
        </is>
      </c>
      <c r="B70" s="46" t="n"/>
      <c r="C70" s="46" t="n"/>
      <c r="D70" s="46" t="n"/>
      <c r="E70" s="46" t="n"/>
      <c r="F70" s="46" t="n"/>
      <c r="G70" s="46" t="n"/>
      <c r="H70" s="74" t="n"/>
      <c r="I70" s="74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EV-GPAI-0067</t>
        </is>
      </c>
      <c r="B71" s="46" t="n"/>
      <c r="C71" s="46" t="n"/>
      <c r="D71" s="46" t="n"/>
      <c r="E71" s="46" t="n"/>
      <c r="F71" s="46" t="n"/>
      <c r="G71" s="46" t="n"/>
      <c r="H71" s="74" t="n"/>
      <c r="I71" s="74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EV-GPAI-0068</t>
        </is>
      </c>
      <c r="B72" s="46" t="n"/>
      <c r="C72" s="46" t="n"/>
      <c r="D72" s="46" t="n"/>
      <c r="E72" s="46" t="n"/>
      <c r="F72" s="46" t="n"/>
      <c r="G72" s="46" t="n"/>
      <c r="H72" s="74" t="n"/>
      <c r="I72" s="74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EV-GPAI-0069</t>
        </is>
      </c>
      <c r="B73" s="46" t="n"/>
      <c r="C73" s="46" t="n"/>
      <c r="D73" s="46" t="n"/>
      <c r="E73" s="46" t="n"/>
      <c r="F73" s="46" t="n"/>
      <c r="G73" s="46" t="n"/>
      <c r="H73" s="74" t="n"/>
      <c r="I73" s="74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EV-GPAI-0070</t>
        </is>
      </c>
      <c r="B74" s="46" t="n"/>
      <c r="C74" s="46" t="n"/>
      <c r="D74" s="46" t="n"/>
      <c r="E74" s="46" t="n"/>
      <c r="F74" s="46" t="n"/>
      <c r="G74" s="46" t="n"/>
      <c r="H74" s="74" t="n"/>
      <c r="I74" s="74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EV-GPAI-0071</t>
        </is>
      </c>
      <c r="B75" s="46" t="n"/>
      <c r="C75" s="46" t="n"/>
      <c r="D75" s="46" t="n"/>
      <c r="E75" s="46" t="n"/>
      <c r="F75" s="46" t="n"/>
      <c r="G75" s="46" t="n"/>
      <c r="H75" s="74" t="n"/>
      <c r="I75" s="74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EV-GPAI-0072</t>
        </is>
      </c>
      <c r="B76" s="46" t="n"/>
      <c r="C76" s="46" t="n"/>
      <c r="D76" s="46" t="n"/>
      <c r="E76" s="46" t="n"/>
      <c r="F76" s="46" t="n"/>
      <c r="G76" s="46" t="n"/>
      <c r="H76" s="74" t="n"/>
      <c r="I76" s="74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EV-GPAI-0073</t>
        </is>
      </c>
      <c r="B77" s="46" t="n"/>
      <c r="C77" s="46" t="n"/>
      <c r="D77" s="46" t="n"/>
      <c r="E77" s="46" t="n"/>
      <c r="F77" s="46" t="n"/>
      <c r="G77" s="46" t="n"/>
      <c r="H77" s="74" t="n"/>
      <c r="I77" s="74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EV-GPAI-0074</t>
        </is>
      </c>
      <c r="B78" s="46" t="n"/>
      <c r="C78" s="46" t="n"/>
      <c r="D78" s="46" t="n"/>
      <c r="E78" s="46" t="n"/>
      <c r="F78" s="46" t="n"/>
      <c r="G78" s="46" t="n"/>
      <c r="H78" s="74" t="n"/>
      <c r="I78" s="74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EV-GPAI-0075</t>
        </is>
      </c>
      <c r="B79" s="46" t="n"/>
      <c r="C79" s="46" t="n"/>
      <c r="D79" s="46" t="n"/>
      <c r="E79" s="46" t="n"/>
      <c r="F79" s="46" t="n"/>
      <c r="G79" s="46" t="n"/>
      <c r="H79" s="74" t="n"/>
      <c r="I79" s="74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EV-GPAI-0076</t>
        </is>
      </c>
      <c r="B80" s="46" t="n"/>
      <c r="C80" s="46" t="n"/>
      <c r="D80" s="46" t="n"/>
      <c r="E80" s="46" t="n"/>
      <c r="F80" s="46" t="n"/>
      <c r="G80" s="46" t="n"/>
      <c r="H80" s="74" t="n"/>
      <c r="I80" s="74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EV-GPAI-0077</t>
        </is>
      </c>
      <c r="B81" s="46" t="n"/>
      <c r="C81" s="46" t="n"/>
      <c r="D81" s="46" t="n"/>
      <c r="E81" s="46" t="n"/>
      <c r="F81" s="46" t="n"/>
      <c r="G81" s="46" t="n"/>
      <c r="H81" s="74" t="n"/>
      <c r="I81" s="74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EV-GPAI-0078</t>
        </is>
      </c>
      <c r="B82" s="46" t="n"/>
      <c r="C82" s="46" t="n"/>
      <c r="D82" s="46" t="n"/>
      <c r="E82" s="46" t="n"/>
      <c r="F82" s="46" t="n"/>
      <c r="G82" s="46" t="n"/>
      <c r="H82" s="74" t="n"/>
      <c r="I82" s="74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EV-GPAI-0079</t>
        </is>
      </c>
      <c r="B83" s="46" t="n"/>
      <c r="C83" s="46" t="n"/>
      <c r="D83" s="46" t="n"/>
      <c r="E83" s="46" t="n"/>
      <c r="F83" s="46" t="n"/>
      <c r="G83" s="46" t="n"/>
      <c r="H83" s="74" t="n"/>
      <c r="I83" s="74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EV-GPAI-0080</t>
        </is>
      </c>
      <c r="B84" s="46" t="n"/>
      <c r="C84" s="46" t="n"/>
      <c r="D84" s="46" t="n"/>
      <c r="E84" s="46" t="n"/>
      <c r="F84" s="46" t="n"/>
      <c r="G84" s="46" t="n"/>
      <c r="H84" s="74" t="n"/>
      <c r="I84" s="74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EV-GPAI-0081</t>
        </is>
      </c>
      <c r="B85" s="46" t="n"/>
      <c r="C85" s="46" t="n"/>
      <c r="D85" s="46" t="n"/>
      <c r="E85" s="46" t="n"/>
      <c r="F85" s="46" t="n"/>
      <c r="G85" s="46" t="n"/>
      <c r="H85" s="74" t="n"/>
      <c r="I85" s="74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EV-GPAI-0082</t>
        </is>
      </c>
      <c r="B86" s="46" t="n"/>
      <c r="C86" s="46" t="n"/>
      <c r="D86" s="46" t="n"/>
      <c r="E86" s="46" t="n"/>
      <c r="F86" s="46" t="n"/>
      <c r="G86" s="46" t="n"/>
      <c r="H86" s="74" t="n"/>
      <c r="I86" s="74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EV-GPAI-0083</t>
        </is>
      </c>
      <c r="B87" s="46" t="n"/>
      <c r="C87" s="46" t="n"/>
      <c r="D87" s="46" t="n"/>
      <c r="E87" s="46" t="n"/>
      <c r="F87" s="46" t="n"/>
      <c r="G87" s="46" t="n"/>
      <c r="H87" s="74" t="n"/>
      <c r="I87" s="74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EV-GPAI-0084</t>
        </is>
      </c>
      <c r="B88" s="46" t="n"/>
      <c r="C88" s="46" t="n"/>
      <c r="D88" s="46" t="n"/>
      <c r="E88" s="46" t="n"/>
      <c r="F88" s="46" t="n"/>
      <c r="G88" s="46" t="n"/>
      <c r="H88" s="74" t="n"/>
      <c r="I88" s="74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EV-GPAI-0085</t>
        </is>
      </c>
      <c r="B89" s="46" t="n"/>
      <c r="C89" s="46" t="n"/>
      <c r="D89" s="46" t="n"/>
      <c r="E89" s="46" t="n"/>
      <c r="F89" s="46" t="n"/>
      <c r="G89" s="46" t="n"/>
      <c r="H89" s="74" t="n"/>
      <c r="I89" s="74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EV-GPAI-0086</t>
        </is>
      </c>
      <c r="B90" s="46" t="n"/>
      <c r="C90" s="46" t="n"/>
      <c r="D90" s="46" t="n"/>
      <c r="E90" s="46" t="n"/>
      <c r="F90" s="46" t="n"/>
      <c r="G90" s="46" t="n"/>
      <c r="H90" s="74" t="n"/>
      <c r="I90" s="74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EV-GPAI-0087</t>
        </is>
      </c>
      <c r="B91" s="46" t="n"/>
      <c r="C91" s="46" t="n"/>
      <c r="D91" s="46" t="n"/>
      <c r="E91" s="46" t="n"/>
      <c r="F91" s="46" t="n"/>
      <c r="G91" s="46" t="n"/>
      <c r="H91" s="74" t="n"/>
      <c r="I91" s="74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EV-GPAI-0088</t>
        </is>
      </c>
      <c r="B92" s="46" t="n"/>
      <c r="C92" s="46" t="n"/>
      <c r="D92" s="46" t="n"/>
      <c r="E92" s="46" t="n"/>
      <c r="F92" s="46" t="n"/>
      <c r="G92" s="46" t="n"/>
      <c r="H92" s="74" t="n"/>
      <c r="I92" s="74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EV-GPAI-0089</t>
        </is>
      </c>
      <c r="B93" s="46" t="n"/>
      <c r="C93" s="46" t="n"/>
      <c r="D93" s="46" t="n"/>
      <c r="E93" s="46" t="n"/>
      <c r="F93" s="46" t="n"/>
      <c r="G93" s="46" t="n"/>
      <c r="H93" s="74" t="n"/>
      <c r="I93" s="74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EV-GPAI-0090</t>
        </is>
      </c>
      <c r="B94" s="46" t="n"/>
      <c r="C94" s="46" t="n"/>
      <c r="D94" s="46" t="n"/>
      <c r="E94" s="46" t="n"/>
      <c r="F94" s="46" t="n"/>
      <c r="G94" s="46" t="n"/>
      <c r="H94" s="74" t="n"/>
      <c r="I94" s="74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EV-GPAI-0091</t>
        </is>
      </c>
      <c r="B95" s="46" t="n"/>
      <c r="C95" s="46" t="n"/>
      <c r="D95" s="46" t="n"/>
      <c r="E95" s="46" t="n"/>
      <c r="F95" s="46" t="n"/>
      <c r="G95" s="46" t="n"/>
      <c r="H95" s="74" t="n"/>
      <c r="I95" s="74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EV-GPAI-0092</t>
        </is>
      </c>
      <c r="B96" s="46" t="n"/>
      <c r="C96" s="46" t="n"/>
      <c r="D96" s="46" t="n"/>
      <c r="E96" s="46" t="n"/>
      <c r="F96" s="46" t="n"/>
      <c r="G96" s="46" t="n"/>
      <c r="H96" s="74" t="n"/>
      <c r="I96" s="74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EV-GPAI-0093</t>
        </is>
      </c>
      <c r="B97" s="46" t="n"/>
      <c r="C97" s="46" t="n"/>
      <c r="D97" s="46" t="n"/>
      <c r="E97" s="46" t="n"/>
      <c r="F97" s="46" t="n"/>
      <c r="G97" s="46" t="n"/>
      <c r="H97" s="74" t="n"/>
      <c r="I97" s="74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EV-GPAI-0094</t>
        </is>
      </c>
      <c r="B98" s="46" t="n"/>
      <c r="C98" s="46" t="n"/>
      <c r="D98" s="46" t="n"/>
      <c r="E98" s="46" t="n"/>
      <c r="F98" s="46" t="n"/>
      <c r="G98" s="46" t="n"/>
      <c r="H98" s="74" t="n"/>
      <c r="I98" s="74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EV-GPAI-0095</t>
        </is>
      </c>
      <c r="B99" s="46" t="n"/>
      <c r="C99" s="46" t="n"/>
      <c r="D99" s="46" t="n"/>
      <c r="E99" s="46" t="n"/>
      <c r="F99" s="46" t="n"/>
      <c r="G99" s="46" t="n"/>
      <c r="H99" s="74" t="n"/>
      <c r="I99" s="74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EV-GPAI-0096</t>
        </is>
      </c>
      <c r="B100" s="46" t="n"/>
      <c r="C100" s="46" t="n"/>
      <c r="D100" s="46" t="n"/>
      <c r="E100" s="46" t="n"/>
      <c r="F100" s="46" t="n"/>
      <c r="G100" s="46" t="n"/>
      <c r="H100" s="74" t="n"/>
      <c r="I100" s="74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EV-GPAI-0097</t>
        </is>
      </c>
      <c r="B101" s="46" t="n"/>
      <c r="C101" s="46" t="n"/>
      <c r="D101" s="46" t="n"/>
      <c r="E101" s="46" t="n"/>
      <c r="F101" s="46" t="n"/>
      <c r="G101" s="46" t="n"/>
      <c r="H101" s="74" t="n"/>
      <c r="I101" s="74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EV-GPAI-0098</t>
        </is>
      </c>
      <c r="B102" s="46" t="n"/>
      <c r="C102" s="46" t="n"/>
      <c r="D102" s="46" t="n"/>
      <c r="E102" s="46" t="n"/>
      <c r="F102" s="46" t="n"/>
      <c r="G102" s="46" t="n"/>
      <c r="H102" s="74" t="n"/>
      <c r="I102" s="74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EV-GPAI-0099</t>
        </is>
      </c>
      <c r="B103" s="46" t="n"/>
      <c r="C103" s="46" t="n"/>
      <c r="D103" s="46" t="n"/>
      <c r="E103" s="46" t="n"/>
      <c r="F103" s="46" t="n"/>
      <c r="G103" s="46" t="n"/>
      <c r="H103" s="74" t="n"/>
      <c r="I103" s="74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EV-GPAI-0100</t>
        </is>
      </c>
      <c r="B104" s="46" t="n"/>
      <c r="C104" s="46" t="n"/>
      <c r="D104" s="46" t="n"/>
      <c r="E104" s="46" t="n"/>
      <c r="F104" s="46" t="n"/>
      <c r="G104" s="46" t="n"/>
      <c r="H104" s="74" t="n"/>
      <c r="I104" s="74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EV-GPAI-0101</t>
        </is>
      </c>
      <c r="B105" s="46" t="n"/>
      <c r="C105" s="46" t="n"/>
      <c r="D105" s="46" t="n"/>
      <c r="E105" s="46" t="n"/>
      <c r="F105" s="46" t="n"/>
      <c r="G105" s="46" t="n"/>
      <c r="H105" s="74" t="n"/>
      <c r="I105" s="74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EV-GPAI-0102</t>
        </is>
      </c>
      <c r="B106" s="46" t="n"/>
      <c r="C106" s="46" t="n"/>
      <c r="D106" s="46" t="n"/>
      <c r="E106" s="46" t="n"/>
      <c r="F106" s="46" t="n"/>
      <c r="G106" s="46" t="n"/>
      <c r="H106" s="74" t="n"/>
      <c r="I106" s="74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EV-GPAI-0103</t>
        </is>
      </c>
      <c r="B107" s="46" t="n"/>
      <c r="C107" s="46" t="n"/>
      <c r="D107" s="46" t="n"/>
      <c r="E107" s="46" t="n"/>
      <c r="F107" s="46" t="n"/>
      <c r="G107" s="46" t="n"/>
      <c r="H107" s="74" t="n"/>
      <c r="I107" s="74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EV-GPAI-0104</t>
        </is>
      </c>
      <c r="B108" s="46" t="n"/>
      <c r="C108" s="46" t="n"/>
      <c r="D108" s="46" t="n"/>
      <c r="E108" s="46" t="n"/>
      <c r="F108" s="46" t="n"/>
      <c r="G108" s="46" t="n"/>
      <c r="H108" s="74" t="n"/>
      <c r="I108" s="74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EV-GPAI-0105</t>
        </is>
      </c>
      <c r="B109" s="46" t="n"/>
      <c r="C109" s="46" t="n"/>
      <c r="D109" s="46" t="n"/>
      <c r="E109" s="46" t="n"/>
      <c r="F109" s="46" t="n"/>
      <c r="G109" s="46" t="n"/>
      <c r="H109" s="74" t="n"/>
      <c r="I109" s="74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EV-GPAI-0106</t>
        </is>
      </c>
      <c r="B110" s="46" t="n"/>
      <c r="C110" s="46" t="n"/>
      <c r="D110" s="46" t="n"/>
      <c r="E110" s="46" t="n"/>
      <c r="F110" s="46" t="n"/>
      <c r="G110" s="46" t="n"/>
      <c r="H110" s="74" t="n"/>
      <c r="I110" s="74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EV-GPAI-0107</t>
        </is>
      </c>
      <c r="B111" s="46" t="n"/>
      <c r="C111" s="46" t="n"/>
      <c r="D111" s="46" t="n"/>
      <c r="E111" s="46" t="n"/>
      <c r="F111" s="46" t="n"/>
      <c r="G111" s="46" t="n"/>
      <c r="H111" s="74" t="n"/>
      <c r="I111" s="74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EV-GPAI-0108</t>
        </is>
      </c>
      <c r="B112" s="46" t="n"/>
      <c r="C112" s="46" t="n"/>
      <c r="D112" s="46" t="n"/>
      <c r="E112" s="46" t="n"/>
      <c r="F112" s="46" t="n"/>
      <c r="G112" s="46" t="n"/>
      <c r="H112" s="74" t="n"/>
      <c r="I112" s="74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EV-GPAI-0109</t>
        </is>
      </c>
      <c r="B113" s="46" t="n"/>
      <c r="C113" s="46" t="n"/>
      <c r="D113" s="46" t="n"/>
      <c r="E113" s="46" t="n"/>
      <c r="F113" s="46" t="n"/>
      <c r="G113" s="46" t="n"/>
      <c r="H113" s="74" t="n"/>
      <c r="I113" s="74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EV-GPAI-0110</t>
        </is>
      </c>
      <c r="B114" s="46" t="n"/>
      <c r="C114" s="46" t="n"/>
      <c r="D114" s="46" t="n"/>
      <c r="E114" s="46" t="n"/>
      <c r="F114" s="46" t="n"/>
      <c r="G114" s="46" t="n"/>
      <c r="H114" s="74" t="n"/>
      <c r="I114" s="74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EV-GPAI-0111</t>
        </is>
      </c>
      <c r="B115" s="46" t="n"/>
      <c r="C115" s="46" t="n"/>
      <c r="D115" s="46" t="n"/>
      <c r="E115" s="46" t="n"/>
      <c r="F115" s="46" t="n"/>
      <c r="G115" s="46" t="n"/>
      <c r="H115" s="74" t="n"/>
      <c r="I115" s="74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EV-GPAI-0112</t>
        </is>
      </c>
      <c r="B116" s="46" t="n"/>
      <c r="C116" s="46" t="n"/>
      <c r="D116" s="46" t="n"/>
      <c r="E116" s="46" t="n"/>
      <c r="F116" s="46" t="n"/>
      <c r="G116" s="46" t="n"/>
      <c r="H116" s="74" t="n"/>
      <c r="I116" s="74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EV-GPAI-0113</t>
        </is>
      </c>
      <c r="B117" s="46" t="n"/>
      <c r="C117" s="46" t="n"/>
      <c r="D117" s="46" t="n"/>
      <c r="E117" s="46" t="n"/>
      <c r="F117" s="46" t="n"/>
      <c r="G117" s="46" t="n"/>
      <c r="H117" s="74" t="n"/>
      <c r="I117" s="74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EV-GPAI-0114</t>
        </is>
      </c>
      <c r="B118" s="46" t="n"/>
      <c r="C118" s="46" t="n"/>
      <c r="D118" s="46" t="n"/>
      <c r="E118" s="46" t="n"/>
      <c r="F118" s="46" t="n"/>
      <c r="G118" s="46" t="n"/>
      <c r="H118" s="74" t="n"/>
      <c r="I118" s="74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EV-GPAI-0115</t>
        </is>
      </c>
      <c r="B119" s="46" t="n"/>
      <c r="C119" s="46" t="n"/>
      <c r="D119" s="46" t="n"/>
      <c r="E119" s="46" t="n"/>
      <c r="F119" s="46" t="n"/>
      <c r="G119" s="46" t="n"/>
      <c r="H119" s="74" t="n"/>
      <c r="I119" s="74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EV-GPAI-0116</t>
        </is>
      </c>
      <c r="B120" s="46" t="n"/>
      <c r="C120" s="46" t="n"/>
      <c r="D120" s="46" t="n"/>
      <c r="E120" s="46" t="n"/>
      <c r="F120" s="46" t="n"/>
      <c r="G120" s="46" t="n"/>
      <c r="H120" s="74" t="n"/>
      <c r="I120" s="74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EV-GPAI-0117</t>
        </is>
      </c>
      <c r="B121" s="46" t="n"/>
      <c r="C121" s="46" t="n"/>
      <c r="D121" s="46" t="n"/>
      <c r="E121" s="46" t="n"/>
      <c r="F121" s="46" t="n"/>
      <c r="G121" s="46" t="n"/>
      <c r="H121" s="74" t="n"/>
      <c r="I121" s="74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EV-GPAI-0118</t>
        </is>
      </c>
      <c r="B122" s="46" t="n"/>
      <c r="C122" s="46" t="n"/>
      <c r="D122" s="46" t="n"/>
      <c r="E122" s="46" t="n"/>
      <c r="F122" s="46" t="n"/>
      <c r="G122" s="46" t="n"/>
      <c r="H122" s="74" t="n"/>
      <c r="I122" s="74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EV-GPAI-0119</t>
        </is>
      </c>
      <c r="B123" s="46" t="n"/>
      <c r="C123" s="46" t="n"/>
      <c r="D123" s="46" t="n"/>
      <c r="E123" s="46" t="n"/>
      <c r="F123" s="46" t="n"/>
      <c r="G123" s="46" t="n"/>
      <c r="H123" s="74" t="n"/>
      <c r="I123" s="74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EV-GPAI-0120</t>
        </is>
      </c>
      <c r="B124" s="46" t="n"/>
      <c r="C124" s="46" t="n"/>
      <c r="D124" s="46" t="n"/>
      <c r="E124" s="46" t="n"/>
      <c r="F124" s="46" t="n"/>
      <c r="G124" s="46" t="n"/>
      <c r="H124" s="74" t="n"/>
      <c r="I124" s="74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EV-GPAI-0121</t>
        </is>
      </c>
      <c r="B125" s="46" t="n"/>
      <c r="C125" s="46" t="n"/>
      <c r="D125" s="46" t="n"/>
      <c r="E125" s="46" t="n"/>
      <c r="F125" s="46" t="n"/>
      <c r="G125" s="46" t="n"/>
      <c r="H125" s="74" t="n"/>
      <c r="I125" s="74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EV-GPAI-0122</t>
        </is>
      </c>
      <c r="B126" s="46" t="n"/>
      <c r="C126" s="46" t="n"/>
      <c r="D126" s="46" t="n"/>
      <c r="E126" s="46" t="n"/>
      <c r="F126" s="46" t="n"/>
      <c r="G126" s="46" t="n"/>
      <c r="H126" s="74" t="n"/>
      <c r="I126" s="74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EV-GPAI-0123</t>
        </is>
      </c>
      <c r="B127" s="46" t="n"/>
      <c r="C127" s="46" t="n"/>
      <c r="D127" s="46" t="n"/>
      <c r="E127" s="46" t="n"/>
      <c r="F127" s="46" t="n"/>
      <c r="G127" s="46" t="n"/>
      <c r="H127" s="74" t="n"/>
      <c r="I127" s="74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EV-GPAI-0124</t>
        </is>
      </c>
      <c r="B128" s="46" t="n"/>
      <c r="C128" s="46" t="n"/>
      <c r="D128" s="46" t="n"/>
      <c r="E128" s="46" t="n"/>
      <c r="F128" s="46" t="n"/>
      <c r="G128" s="46" t="n"/>
      <c r="H128" s="74" t="n"/>
      <c r="I128" s="74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EV-GPAI-0125</t>
        </is>
      </c>
      <c r="B129" s="46" t="n"/>
      <c r="C129" s="46" t="n"/>
      <c r="D129" s="46" t="n"/>
      <c r="E129" s="46" t="n"/>
      <c r="F129" s="46" t="n"/>
      <c r="G129" s="46" t="n"/>
      <c r="H129" s="74" t="n"/>
      <c r="I129" s="74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EV-GPAI-0126</t>
        </is>
      </c>
      <c r="B130" s="46" t="n"/>
      <c r="C130" s="46" t="n"/>
      <c r="D130" s="46" t="n"/>
      <c r="E130" s="46" t="n"/>
      <c r="F130" s="46" t="n"/>
      <c r="G130" s="46" t="n"/>
      <c r="H130" s="74" t="n"/>
      <c r="I130" s="74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EV-GPAI-0127</t>
        </is>
      </c>
      <c r="B131" s="46" t="n"/>
      <c r="C131" s="46" t="n"/>
      <c r="D131" s="46" t="n"/>
      <c r="E131" s="46" t="n"/>
      <c r="F131" s="46" t="n"/>
      <c r="G131" s="46" t="n"/>
      <c r="H131" s="74" t="n"/>
      <c r="I131" s="74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EV-GPAI-0128</t>
        </is>
      </c>
      <c r="B132" s="46" t="n"/>
      <c r="C132" s="46" t="n"/>
      <c r="D132" s="46" t="n"/>
      <c r="E132" s="46" t="n"/>
      <c r="F132" s="46" t="n"/>
      <c r="G132" s="46" t="n"/>
      <c r="H132" s="74" t="n"/>
      <c r="I132" s="74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EV-GPAI-0129</t>
        </is>
      </c>
      <c r="B133" s="46" t="n"/>
      <c r="C133" s="46" t="n"/>
      <c r="D133" s="46" t="n"/>
      <c r="E133" s="46" t="n"/>
      <c r="F133" s="46" t="n"/>
      <c r="G133" s="46" t="n"/>
      <c r="H133" s="74" t="n"/>
      <c r="I133" s="74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EV-GPAI-0130</t>
        </is>
      </c>
      <c r="B134" s="46" t="n"/>
      <c r="C134" s="46" t="n"/>
      <c r="D134" s="46" t="n"/>
      <c r="E134" s="46" t="n"/>
      <c r="F134" s="46" t="n"/>
      <c r="G134" s="46" t="n"/>
      <c r="H134" s="74" t="n"/>
      <c r="I134" s="74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EV-GPAI-0131</t>
        </is>
      </c>
      <c r="B135" s="46" t="n"/>
      <c r="C135" s="46" t="n"/>
      <c r="D135" s="46" t="n"/>
      <c r="E135" s="46" t="n"/>
      <c r="F135" s="46" t="n"/>
      <c r="G135" s="46" t="n"/>
      <c r="H135" s="74" t="n"/>
      <c r="I135" s="74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EV-GPAI-0132</t>
        </is>
      </c>
      <c r="B136" s="46" t="n"/>
      <c r="C136" s="46" t="n"/>
      <c r="D136" s="46" t="n"/>
      <c r="E136" s="46" t="n"/>
      <c r="F136" s="46" t="n"/>
      <c r="G136" s="46" t="n"/>
      <c r="H136" s="74" t="n"/>
      <c r="I136" s="74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EV-GPAI-0133</t>
        </is>
      </c>
      <c r="B137" s="46" t="n"/>
      <c r="C137" s="46" t="n"/>
      <c r="D137" s="46" t="n"/>
      <c r="E137" s="46" t="n"/>
      <c r="F137" s="46" t="n"/>
      <c r="G137" s="46" t="n"/>
      <c r="H137" s="74" t="n"/>
      <c r="I137" s="74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EV-GPAI-0134</t>
        </is>
      </c>
      <c r="B138" s="46" t="n"/>
      <c r="C138" s="46" t="n"/>
      <c r="D138" s="46" t="n"/>
      <c r="E138" s="46" t="n"/>
      <c r="F138" s="46" t="n"/>
      <c r="G138" s="46" t="n"/>
      <c r="H138" s="74" t="n"/>
      <c r="I138" s="74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EV-GPAI-0135</t>
        </is>
      </c>
      <c r="B139" s="46" t="n"/>
      <c r="C139" s="46" t="n"/>
      <c r="D139" s="46" t="n"/>
      <c r="E139" s="46" t="n"/>
      <c r="F139" s="46" t="n"/>
      <c r="G139" s="46" t="n"/>
      <c r="H139" s="74" t="n"/>
      <c r="I139" s="74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EV-GPAI-0136</t>
        </is>
      </c>
      <c r="B140" s="46" t="n"/>
      <c r="C140" s="46" t="n"/>
      <c r="D140" s="46" t="n"/>
      <c r="E140" s="46" t="n"/>
      <c r="F140" s="46" t="n"/>
      <c r="G140" s="46" t="n"/>
      <c r="H140" s="74" t="n"/>
      <c r="I140" s="74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EV-GPAI-0137</t>
        </is>
      </c>
      <c r="B141" s="46" t="n"/>
      <c r="C141" s="46" t="n"/>
      <c r="D141" s="46" t="n"/>
      <c r="E141" s="46" t="n"/>
      <c r="F141" s="46" t="n"/>
      <c r="G141" s="46" t="n"/>
      <c r="H141" s="74" t="n"/>
      <c r="I141" s="74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EV-GPAI-0138</t>
        </is>
      </c>
      <c r="B142" s="46" t="n"/>
      <c r="C142" s="46" t="n"/>
      <c r="D142" s="46" t="n"/>
      <c r="E142" s="46" t="n"/>
      <c r="F142" s="46" t="n"/>
      <c r="G142" s="46" t="n"/>
      <c r="H142" s="74" t="n"/>
      <c r="I142" s="74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EV-GPAI-0139</t>
        </is>
      </c>
      <c r="B143" s="46" t="n"/>
      <c r="C143" s="46" t="n"/>
      <c r="D143" s="46" t="n"/>
      <c r="E143" s="46" t="n"/>
      <c r="F143" s="46" t="n"/>
      <c r="G143" s="46" t="n"/>
      <c r="H143" s="74" t="n"/>
      <c r="I143" s="74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EV-GPAI-0140</t>
        </is>
      </c>
      <c r="B144" s="46" t="n"/>
      <c r="C144" s="46" t="n"/>
      <c r="D144" s="46" t="n"/>
      <c r="E144" s="46" t="n"/>
      <c r="F144" s="46" t="n"/>
      <c r="G144" s="46" t="n"/>
      <c r="H144" s="74" t="n"/>
      <c r="I144" s="74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EV-GPAI-0141</t>
        </is>
      </c>
      <c r="B145" s="46" t="n"/>
      <c r="C145" s="46" t="n"/>
      <c r="D145" s="46" t="n"/>
      <c r="E145" s="46" t="n"/>
      <c r="F145" s="46" t="n"/>
      <c r="G145" s="46" t="n"/>
      <c r="H145" s="74" t="n"/>
      <c r="I145" s="74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EV-GPAI-0142</t>
        </is>
      </c>
      <c r="B146" s="46" t="n"/>
      <c r="C146" s="46" t="n"/>
      <c r="D146" s="46" t="n"/>
      <c r="E146" s="46" t="n"/>
      <c r="F146" s="46" t="n"/>
      <c r="G146" s="46" t="n"/>
      <c r="H146" s="74" t="n"/>
      <c r="I146" s="74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EV-GPAI-0143</t>
        </is>
      </c>
      <c r="B147" s="46" t="n"/>
      <c r="C147" s="46" t="n"/>
      <c r="D147" s="46" t="n"/>
      <c r="E147" s="46" t="n"/>
      <c r="F147" s="46" t="n"/>
      <c r="G147" s="46" t="n"/>
      <c r="H147" s="74" t="n"/>
      <c r="I147" s="74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EV-GPAI-0144</t>
        </is>
      </c>
      <c r="B148" s="46" t="n"/>
      <c r="C148" s="46" t="n"/>
      <c r="D148" s="46" t="n"/>
      <c r="E148" s="46" t="n"/>
      <c r="F148" s="46" t="n"/>
      <c r="G148" s="46" t="n"/>
      <c r="H148" s="74" t="n"/>
      <c r="I148" s="74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EV-GPAI-0145</t>
        </is>
      </c>
      <c r="B149" s="46" t="n"/>
      <c r="C149" s="46" t="n"/>
      <c r="D149" s="46" t="n"/>
      <c r="E149" s="46" t="n"/>
      <c r="F149" s="46" t="n"/>
      <c r="G149" s="46" t="n"/>
      <c r="H149" s="74" t="n"/>
      <c r="I149" s="74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EV-GPAI-0146</t>
        </is>
      </c>
      <c r="B150" s="46" t="n"/>
      <c r="C150" s="46" t="n"/>
      <c r="D150" s="46" t="n"/>
      <c r="E150" s="46" t="n"/>
      <c r="F150" s="46" t="n"/>
      <c r="G150" s="46" t="n"/>
      <c r="H150" s="74" t="n"/>
      <c r="I150" s="74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EV-GPAI-0147</t>
        </is>
      </c>
      <c r="B151" s="46" t="n"/>
      <c r="C151" s="46" t="n"/>
      <c r="D151" s="46" t="n"/>
      <c r="E151" s="46" t="n"/>
      <c r="F151" s="46" t="n"/>
      <c r="G151" s="46" t="n"/>
      <c r="H151" s="74" t="n"/>
      <c r="I151" s="74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EV-GPAI-0148</t>
        </is>
      </c>
      <c r="B152" s="46" t="n"/>
      <c r="C152" s="46" t="n"/>
      <c r="D152" s="46" t="n"/>
      <c r="E152" s="46" t="n"/>
      <c r="F152" s="46" t="n"/>
      <c r="G152" s="46" t="n"/>
      <c r="H152" s="74" t="n"/>
      <c r="I152" s="74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EV-GPAI-0149</t>
        </is>
      </c>
      <c r="B153" s="46" t="n"/>
      <c r="C153" s="46" t="n"/>
      <c r="D153" s="46" t="n"/>
      <c r="E153" s="46" t="n"/>
      <c r="F153" s="46" t="n"/>
      <c r="G153" s="46" t="n"/>
      <c r="H153" s="74" t="n"/>
      <c r="I153" s="74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EV-GPAI-0150</t>
        </is>
      </c>
      <c r="B154" s="46" t="n"/>
      <c r="C154" s="46" t="n"/>
      <c r="D154" s="46" t="n"/>
      <c r="E154" s="46" t="n"/>
      <c r="F154" s="46" t="n"/>
      <c r="G154" s="46" t="n"/>
      <c r="H154" s="74" t="n"/>
      <c r="I154" s="74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EV-GPAI-0151</t>
        </is>
      </c>
      <c r="B155" s="46" t="n"/>
      <c r="C155" s="46" t="n"/>
      <c r="D155" s="46" t="n"/>
      <c r="E155" s="46" t="n"/>
      <c r="F155" s="46" t="n"/>
      <c r="G155" s="46" t="n"/>
      <c r="H155" s="74" t="n"/>
      <c r="I155" s="74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EV-GPAI-0152</t>
        </is>
      </c>
      <c r="B156" s="46" t="n"/>
      <c r="C156" s="46" t="n"/>
      <c r="D156" s="46" t="n"/>
      <c r="E156" s="46" t="n"/>
      <c r="F156" s="46" t="n"/>
      <c r="G156" s="46" t="n"/>
      <c r="H156" s="74" t="n"/>
      <c r="I156" s="74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EV-GPAI-0153</t>
        </is>
      </c>
      <c r="B157" s="46" t="n"/>
      <c r="C157" s="46" t="n"/>
      <c r="D157" s="46" t="n"/>
      <c r="E157" s="46" t="n"/>
      <c r="F157" s="46" t="n"/>
      <c r="G157" s="46" t="n"/>
      <c r="H157" s="74" t="n"/>
      <c r="I157" s="74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EV-GPAI-0154</t>
        </is>
      </c>
      <c r="B158" s="46" t="n"/>
      <c r="C158" s="46" t="n"/>
      <c r="D158" s="46" t="n"/>
      <c r="E158" s="46" t="n"/>
      <c r="F158" s="46" t="n"/>
      <c r="G158" s="46" t="n"/>
      <c r="H158" s="74" t="n"/>
      <c r="I158" s="74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EV-GPAI-0155</t>
        </is>
      </c>
      <c r="B159" s="46" t="n"/>
      <c r="C159" s="46" t="n"/>
      <c r="D159" s="46" t="n"/>
      <c r="E159" s="46" t="n"/>
      <c r="F159" s="46" t="n"/>
      <c r="G159" s="46" t="n"/>
      <c r="H159" s="74" t="n"/>
      <c r="I159" s="74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EV-GPAI-0156</t>
        </is>
      </c>
      <c r="B160" s="46" t="n"/>
      <c r="C160" s="46" t="n"/>
      <c r="D160" s="46" t="n"/>
      <c r="E160" s="46" t="n"/>
      <c r="F160" s="46" t="n"/>
      <c r="G160" s="46" t="n"/>
      <c r="H160" s="74" t="n"/>
      <c r="I160" s="74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EV-GPAI-0157</t>
        </is>
      </c>
      <c r="B161" s="46" t="n"/>
      <c r="C161" s="46" t="n"/>
      <c r="D161" s="46" t="n"/>
      <c r="E161" s="46" t="n"/>
      <c r="F161" s="46" t="n"/>
      <c r="G161" s="46" t="n"/>
      <c r="H161" s="74" t="n"/>
      <c r="I161" s="74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EV-GPAI-0158</t>
        </is>
      </c>
      <c r="B162" s="46" t="n"/>
      <c r="C162" s="46" t="n"/>
      <c r="D162" s="46" t="n"/>
      <c r="E162" s="46" t="n"/>
      <c r="F162" s="46" t="n"/>
      <c r="G162" s="46" t="n"/>
      <c r="H162" s="74" t="n"/>
      <c r="I162" s="74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EV-GPAI-0159</t>
        </is>
      </c>
      <c r="B163" s="46" t="n"/>
      <c r="C163" s="46" t="n"/>
      <c r="D163" s="46" t="n"/>
      <c r="E163" s="46" t="n"/>
      <c r="F163" s="46" t="n"/>
      <c r="G163" s="46" t="n"/>
      <c r="H163" s="74" t="n"/>
      <c r="I163" s="74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EV-GPAI-0160</t>
        </is>
      </c>
      <c r="B164" s="46" t="n"/>
      <c r="C164" s="46" t="n"/>
      <c r="D164" s="46" t="n"/>
      <c r="E164" s="46" t="n"/>
      <c r="F164" s="46" t="n"/>
      <c r="G164" s="46" t="n"/>
      <c r="H164" s="74" t="n"/>
      <c r="I164" s="74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EV-GPAI-0161</t>
        </is>
      </c>
      <c r="B165" s="46" t="n"/>
      <c r="C165" s="46" t="n"/>
      <c r="D165" s="46" t="n"/>
      <c r="E165" s="46" t="n"/>
      <c r="F165" s="46" t="n"/>
      <c r="G165" s="46" t="n"/>
      <c r="H165" s="74" t="n"/>
      <c r="I165" s="74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EV-GPAI-0162</t>
        </is>
      </c>
      <c r="B166" s="46" t="n"/>
      <c r="C166" s="46" t="n"/>
      <c r="D166" s="46" t="n"/>
      <c r="E166" s="46" t="n"/>
      <c r="F166" s="46" t="n"/>
      <c r="G166" s="46" t="n"/>
      <c r="H166" s="74" t="n"/>
      <c r="I166" s="74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EV-GPAI-0163</t>
        </is>
      </c>
      <c r="B167" s="46" t="n"/>
      <c r="C167" s="46" t="n"/>
      <c r="D167" s="46" t="n"/>
      <c r="E167" s="46" t="n"/>
      <c r="F167" s="46" t="n"/>
      <c r="G167" s="46" t="n"/>
      <c r="H167" s="74" t="n"/>
      <c r="I167" s="74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EV-GPAI-0164</t>
        </is>
      </c>
      <c r="B168" s="46" t="n"/>
      <c r="C168" s="46" t="n"/>
      <c r="D168" s="46" t="n"/>
      <c r="E168" s="46" t="n"/>
      <c r="F168" s="46" t="n"/>
      <c r="G168" s="46" t="n"/>
      <c r="H168" s="74" t="n"/>
      <c r="I168" s="74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EV-GPAI-0165</t>
        </is>
      </c>
      <c r="B169" s="46" t="n"/>
      <c r="C169" s="46" t="n"/>
      <c r="D169" s="46" t="n"/>
      <c r="E169" s="46" t="n"/>
      <c r="F169" s="46" t="n"/>
      <c r="G169" s="46" t="n"/>
      <c r="H169" s="74" t="n"/>
      <c r="I169" s="74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EV-GPAI-0166</t>
        </is>
      </c>
      <c r="B170" s="46" t="n"/>
      <c r="C170" s="46" t="n"/>
      <c r="D170" s="46" t="n"/>
      <c r="E170" s="46" t="n"/>
      <c r="F170" s="46" t="n"/>
      <c r="G170" s="46" t="n"/>
      <c r="H170" s="74" t="n"/>
      <c r="I170" s="74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EV-GPAI-0167</t>
        </is>
      </c>
      <c r="B171" s="46" t="n"/>
      <c r="C171" s="46" t="n"/>
      <c r="D171" s="46" t="n"/>
      <c r="E171" s="46" t="n"/>
      <c r="F171" s="46" t="n"/>
      <c r="G171" s="46" t="n"/>
      <c r="H171" s="74" t="n"/>
      <c r="I171" s="74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EV-GPAI-0168</t>
        </is>
      </c>
      <c r="B172" s="46" t="n"/>
      <c r="C172" s="46" t="n"/>
      <c r="D172" s="46" t="n"/>
      <c r="E172" s="46" t="n"/>
      <c r="F172" s="46" t="n"/>
      <c r="G172" s="46" t="n"/>
      <c r="H172" s="74" t="n"/>
      <c r="I172" s="74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EV-GPAI-0169</t>
        </is>
      </c>
      <c r="B173" s="46" t="n"/>
      <c r="C173" s="46" t="n"/>
      <c r="D173" s="46" t="n"/>
      <c r="E173" s="46" t="n"/>
      <c r="F173" s="46" t="n"/>
      <c r="G173" s="46" t="n"/>
      <c r="H173" s="74" t="n"/>
      <c r="I173" s="74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EV-GPAI-0170</t>
        </is>
      </c>
      <c r="B174" s="46" t="n"/>
      <c r="C174" s="46" t="n"/>
      <c r="D174" s="46" t="n"/>
      <c r="E174" s="46" t="n"/>
      <c r="F174" s="46" t="n"/>
      <c r="G174" s="46" t="n"/>
      <c r="H174" s="74" t="n"/>
      <c r="I174" s="74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EV-GPAI-0171</t>
        </is>
      </c>
      <c r="B175" s="46" t="n"/>
      <c r="C175" s="46" t="n"/>
      <c r="D175" s="46" t="n"/>
      <c r="E175" s="46" t="n"/>
      <c r="F175" s="46" t="n"/>
      <c r="G175" s="46" t="n"/>
      <c r="H175" s="74" t="n"/>
      <c r="I175" s="74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EV-GPAI-0172</t>
        </is>
      </c>
      <c r="B176" s="46" t="n"/>
      <c r="C176" s="46" t="n"/>
      <c r="D176" s="46" t="n"/>
      <c r="E176" s="46" t="n"/>
      <c r="F176" s="46" t="n"/>
      <c r="G176" s="46" t="n"/>
      <c r="H176" s="74" t="n"/>
      <c r="I176" s="74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EV-GPAI-0173</t>
        </is>
      </c>
      <c r="B177" s="46" t="n"/>
      <c r="C177" s="46" t="n"/>
      <c r="D177" s="46" t="n"/>
      <c r="E177" s="46" t="n"/>
      <c r="F177" s="46" t="n"/>
      <c r="G177" s="46" t="n"/>
      <c r="H177" s="74" t="n"/>
      <c r="I177" s="74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EV-GPAI-0174</t>
        </is>
      </c>
      <c r="B178" s="46" t="n"/>
      <c r="C178" s="46" t="n"/>
      <c r="D178" s="46" t="n"/>
      <c r="E178" s="46" t="n"/>
      <c r="F178" s="46" t="n"/>
      <c r="G178" s="46" t="n"/>
      <c r="H178" s="74" t="n"/>
      <c r="I178" s="74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EV-GPAI-0175</t>
        </is>
      </c>
      <c r="B179" s="46" t="n"/>
      <c r="C179" s="46" t="n"/>
      <c r="D179" s="46" t="n"/>
      <c r="E179" s="46" t="n"/>
      <c r="F179" s="46" t="n"/>
      <c r="G179" s="46" t="n"/>
      <c r="H179" s="74" t="n"/>
      <c r="I179" s="74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EV-GPAI-0176</t>
        </is>
      </c>
      <c r="B180" s="46" t="n"/>
      <c r="C180" s="46" t="n"/>
      <c r="D180" s="46" t="n"/>
      <c r="E180" s="46" t="n"/>
      <c r="F180" s="46" t="n"/>
      <c r="G180" s="46" t="n"/>
      <c r="H180" s="74" t="n"/>
      <c r="I180" s="74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EV-GPAI-0177</t>
        </is>
      </c>
      <c r="B181" s="46" t="n"/>
      <c r="C181" s="46" t="n"/>
      <c r="D181" s="46" t="n"/>
      <c r="E181" s="46" t="n"/>
      <c r="F181" s="46" t="n"/>
      <c r="G181" s="46" t="n"/>
      <c r="H181" s="74" t="n"/>
      <c r="I181" s="74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EV-GPAI-0178</t>
        </is>
      </c>
      <c r="B182" s="46" t="n"/>
      <c r="C182" s="46" t="n"/>
      <c r="D182" s="46" t="n"/>
      <c r="E182" s="46" t="n"/>
      <c r="F182" s="46" t="n"/>
      <c r="G182" s="46" t="n"/>
      <c r="H182" s="74" t="n"/>
      <c r="I182" s="74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EV-GPAI-0179</t>
        </is>
      </c>
      <c r="B183" s="46" t="n"/>
      <c r="C183" s="46" t="n"/>
      <c r="D183" s="46" t="n"/>
      <c r="E183" s="46" t="n"/>
      <c r="F183" s="46" t="n"/>
      <c r="G183" s="46" t="n"/>
      <c r="H183" s="74" t="n"/>
      <c r="I183" s="74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EV-GPAI-0180</t>
        </is>
      </c>
      <c r="B184" s="46" t="n"/>
      <c r="C184" s="46" t="n"/>
      <c r="D184" s="46" t="n"/>
      <c r="E184" s="46" t="n"/>
      <c r="F184" s="46" t="n"/>
      <c r="G184" s="46" t="n"/>
      <c r="H184" s="74" t="n"/>
      <c r="I184" s="74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EV-GPAI-0181</t>
        </is>
      </c>
      <c r="B185" s="46" t="n"/>
      <c r="C185" s="46" t="n"/>
      <c r="D185" s="46" t="n"/>
      <c r="E185" s="46" t="n"/>
      <c r="F185" s="46" t="n"/>
      <c r="G185" s="46" t="n"/>
      <c r="H185" s="74" t="n"/>
      <c r="I185" s="74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EV-GPAI-0182</t>
        </is>
      </c>
      <c r="B186" s="46" t="n"/>
      <c r="C186" s="46" t="n"/>
      <c r="D186" s="46" t="n"/>
      <c r="E186" s="46" t="n"/>
      <c r="F186" s="46" t="n"/>
      <c r="G186" s="46" t="n"/>
      <c r="H186" s="74" t="n"/>
      <c r="I186" s="74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EV-GPAI-0183</t>
        </is>
      </c>
      <c r="B187" s="46" t="n"/>
      <c r="C187" s="46" t="n"/>
      <c r="D187" s="46" t="n"/>
      <c r="E187" s="46" t="n"/>
      <c r="F187" s="46" t="n"/>
      <c r="G187" s="46" t="n"/>
      <c r="H187" s="74" t="n"/>
      <c r="I187" s="74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EV-GPAI-0184</t>
        </is>
      </c>
      <c r="B188" s="46" t="n"/>
      <c r="C188" s="46" t="n"/>
      <c r="D188" s="46" t="n"/>
      <c r="E188" s="46" t="n"/>
      <c r="F188" s="46" t="n"/>
      <c r="G188" s="46" t="n"/>
      <c r="H188" s="74" t="n"/>
      <c r="I188" s="74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EV-GPAI-0185</t>
        </is>
      </c>
      <c r="B189" s="46" t="n"/>
      <c r="C189" s="46" t="n"/>
      <c r="D189" s="46" t="n"/>
      <c r="E189" s="46" t="n"/>
      <c r="F189" s="46" t="n"/>
      <c r="G189" s="46" t="n"/>
      <c r="H189" s="74" t="n"/>
      <c r="I189" s="74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EV-GPAI-0186</t>
        </is>
      </c>
      <c r="B190" s="46" t="n"/>
      <c r="C190" s="46" t="n"/>
      <c r="D190" s="46" t="n"/>
      <c r="E190" s="46" t="n"/>
      <c r="F190" s="46" t="n"/>
      <c r="G190" s="46" t="n"/>
      <c r="H190" s="74" t="n"/>
      <c r="I190" s="74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EV-GPAI-0187</t>
        </is>
      </c>
      <c r="B191" s="46" t="n"/>
      <c r="C191" s="46" t="n"/>
      <c r="D191" s="46" t="n"/>
      <c r="E191" s="46" t="n"/>
      <c r="F191" s="46" t="n"/>
      <c r="G191" s="46" t="n"/>
      <c r="H191" s="74" t="n"/>
      <c r="I191" s="74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EV-GPAI-0188</t>
        </is>
      </c>
      <c r="B192" s="46" t="n"/>
      <c r="C192" s="46" t="n"/>
      <c r="D192" s="46" t="n"/>
      <c r="E192" s="46" t="n"/>
      <c r="F192" s="46" t="n"/>
      <c r="G192" s="46" t="n"/>
      <c r="H192" s="74" t="n"/>
      <c r="I192" s="74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EV-GPAI-0189</t>
        </is>
      </c>
      <c r="B193" s="46" t="n"/>
      <c r="C193" s="46" t="n"/>
      <c r="D193" s="46" t="n"/>
      <c r="E193" s="46" t="n"/>
      <c r="F193" s="46" t="n"/>
      <c r="G193" s="46" t="n"/>
      <c r="H193" s="74" t="n"/>
      <c r="I193" s="74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EV-GPAI-0190</t>
        </is>
      </c>
      <c r="B194" s="46" t="n"/>
      <c r="C194" s="46" t="n"/>
      <c r="D194" s="46" t="n"/>
      <c r="E194" s="46" t="n"/>
      <c r="F194" s="46" t="n"/>
      <c r="G194" s="46" t="n"/>
      <c r="H194" s="74" t="n"/>
      <c r="I194" s="74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EV-GPAI-0191</t>
        </is>
      </c>
      <c r="B195" s="46" t="n"/>
      <c r="C195" s="46" t="n"/>
      <c r="D195" s="46" t="n"/>
      <c r="E195" s="46" t="n"/>
      <c r="F195" s="46" t="n"/>
      <c r="G195" s="46" t="n"/>
      <c r="H195" s="74" t="n"/>
      <c r="I195" s="74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EV-GPAI-0192</t>
        </is>
      </c>
      <c r="B196" s="46" t="n"/>
      <c r="C196" s="46" t="n"/>
      <c r="D196" s="46" t="n"/>
      <c r="E196" s="46" t="n"/>
      <c r="F196" s="46" t="n"/>
      <c r="G196" s="46" t="n"/>
      <c r="H196" s="74" t="n"/>
      <c r="I196" s="74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EV-GPAI-0193</t>
        </is>
      </c>
      <c r="B197" s="46" t="n"/>
      <c r="C197" s="46" t="n"/>
      <c r="D197" s="46" t="n"/>
      <c r="E197" s="46" t="n"/>
      <c r="F197" s="46" t="n"/>
      <c r="G197" s="46" t="n"/>
      <c r="H197" s="74" t="n"/>
      <c r="I197" s="74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EV-GPAI-0194</t>
        </is>
      </c>
      <c r="B198" s="46" t="n"/>
      <c r="C198" s="46" t="n"/>
      <c r="D198" s="46" t="n"/>
      <c r="E198" s="46" t="n"/>
      <c r="F198" s="46" t="n"/>
      <c r="G198" s="46" t="n"/>
      <c r="H198" s="74" t="n"/>
      <c r="I198" s="74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EV-GPAI-0195</t>
        </is>
      </c>
      <c r="B199" s="46" t="n"/>
      <c r="C199" s="46" t="n"/>
      <c r="D199" s="46" t="n"/>
      <c r="E199" s="46" t="n"/>
      <c r="F199" s="46" t="n"/>
      <c r="G199" s="46" t="n"/>
      <c r="H199" s="74" t="n"/>
      <c r="I199" s="74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EV-GPAI-0196</t>
        </is>
      </c>
      <c r="B200" s="46" t="n"/>
      <c r="C200" s="46" t="n"/>
      <c r="D200" s="46" t="n"/>
      <c r="E200" s="46" t="n"/>
      <c r="F200" s="46" t="n"/>
      <c r="G200" s="46" t="n"/>
      <c r="H200" s="74" t="n"/>
      <c r="I200" s="74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EV-GPAI-0197</t>
        </is>
      </c>
      <c r="B201" s="46" t="n"/>
      <c r="C201" s="46" t="n"/>
      <c r="D201" s="46" t="n"/>
      <c r="E201" s="46" t="n"/>
      <c r="F201" s="46" t="n"/>
      <c r="G201" s="46" t="n"/>
      <c r="H201" s="74" t="n"/>
      <c r="I201" s="74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EV-GPAI-0198</t>
        </is>
      </c>
      <c r="B202" s="46" t="n"/>
      <c r="C202" s="46" t="n"/>
      <c r="D202" s="46" t="n"/>
      <c r="E202" s="46" t="n"/>
      <c r="F202" s="46" t="n"/>
      <c r="G202" s="46" t="n"/>
      <c r="H202" s="74" t="n"/>
      <c r="I202" s="74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EV-GPAI-0199</t>
        </is>
      </c>
      <c r="B203" s="46" t="n"/>
      <c r="C203" s="46" t="n"/>
      <c r="D203" s="46" t="n"/>
      <c r="E203" s="46" t="n"/>
      <c r="F203" s="46" t="n"/>
      <c r="G203" s="46" t="n"/>
      <c r="H203" s="74" t="n"/>
      <c r="I203" s="74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EV-GPAI-0200</t>
        </is>
      </c>
      <c r="B204" s="46" t="n"/>
      <c r="C204" s="46" t="n"/>
      <c r="D204" s="46" t="n"/>
      <c r="E204" s="46" t="n"/>
      <c r="F204" s="46" t="n"/>
      <c r="G204" s="46" t="n"/>
      <c r="H204" s="74" t="n"/>
      <c r="I204" s="74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inlineStr">
        <is>
          <t>EV-GPAI-0201</t>
        </is>
      </c>
      <c r="B205" s="46" t="n"/>
      <c r="C205" s="46" t="n"/>
      <c r="D205" s="46" t="n"/>
      <c r="E205" s="46" t="n"/>
      <c r="F205" s="46" t="n"/>
      <c r="G205" s="46" t="n"/>
      <c r="H205" s="74" t="n"/>
      <c r="I205" s="74" t="n"/>
      <c r="J205" s="46" t="n"/>
      <c r="K205" s="46" t="n"/>
      <c r="L205" s="46" t="n"/>
      <c r="M205" s="46" t="n"/>
      <c r="N205" s="4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inlineStr">
        <is>
          <t>EV-GPAI-0202</t>
        </is>
      </c>
      <c r="B206" s="46" t="n"/>
      <c r="C206" s="46" t="n"/>
      <c r="D206" s="46" t="n"/>
      <c r="E206" s="46" t="n"/>
      <c r="F206" s="46" t="n"/>
      <c r="G206" s="46" t="n"/>
      <c r="H206" s="74" t="n"/>
      <c r="I206" s="74" t="n"/>
      <c r="J206" s="46" t="n"/>
      <c r="K206" s="46" t="n"/>
      <c r="L206" s="46" t="n"/>
      <c r="M206" s="46" t="n"/>
      <c r="N206" s="4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inlineStr">
        <is>
          <t>EV-GPAI-0203</t>
        </is>
      </c>
      <c r="B207" s="46" t="n"/>
      <c r="C207" s="46" t="n"/>
      <c r="D207" s="46" t="n"/>
      <c r="E207" s="46" t="n"/>
      <c r="F207" s="46" t="n"/>
      <c r="G207" s="46" t="n"/>
      <c r="H207" s="74" t="n"/>
      <c r="I207" s="74" t="n"/>
      <c r="J207" s="46" t="n"/>
      <c r="K207" s="46" t="n"/>
      <c r="L207" s="46" t="n"/>
      <c r="M207" s="46" t="n"/>
      <c r="N207" s="4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inlineStr">
        <is>
          <t>EV-GPAI-0204</t>
        </is>
      </c>
      <c r="B208" s="46" t="n"/>
      <c r="C208" s="46" t="n"/>
      <c r="D208" s="46" t="n"/>
      <c r="E208" s="46" t="n"/>
      <c r="F208" s="46" t="n"/>
      <c r="G208" s="46" t="n"/>
      <c r="H208" s="74" t="n"/>
      <c r="I208" s="74" t="n"/>
      <c r="J208" s="46" t="n"/>
      <c r="K208" s="46" t="n"/>
      <c r="L208" s="46" t="n"/>
      <c r="M208" s="46" t="n"/>
      <c r="N208" s="4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inlineStr">
        <is>
          <t>EV-GPAI-0205</t>
        </is>
      </c>
      <c r="B209" s="46" t="n"/>
      <c r="C209" s="46" t="n"/>
      <c r="D209" s="46" t="n"/>
      <c r="E209" s="46" t="n"/>
      <c r="F209" s="46" t="n"/>
      <c r="G209" s="46" t="n"/>
      <c r="H209" s="74" t="n"/>
      <c r="I209" s="74" t="n"/>
      <c r="J209" s="46" t="n"/>
      <c r="K209" s="46" t="n"/>
      <c r="L209" s="46" t="n"/>
      <c r="M209" s="46" t="n"/>
      <c r="N209" s="4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inlineStr">
        <is>
          <t>EV-GPAI-0206</t>
        </is>
      </c>
      <c r="B210" s="46" t="n"/>
      <c r="C210" s="46" t="n"/>
      <c r="D210" s="46" t="n"/>
      <c r="E210" s="46" t="n"/>
      <c r="F210" s="46" t="n"/>
      <c r="G210" s="46" t="n"/>
      <c r="H210" s="74" t="n"/>
      <c r="I210" s="74" t="n"/>
      <c r="J210" s="46" t="n"/>
      <c r="K210" s="46" t="n"/>
      <c r="L210" s="46" t="n"/>
      <c r="M210" s="46" t="n"/>
      <c r="N210" s="4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inlineStr">
        <is>
          <t>EV-GPAI-0207</t>
        </is>
      </c>
      <c r="B211" s="46" t="n"/>
      <c r="C211" s="46" t="n"/>
      <c r="D211" s="46" t="n"/>
      <c r="E211" s="46" t="n"/>
      <c r="F211" s="46" t="n"/>
      <c r="G211" s="46" t="n"/>
      <c r="H211" s="74" t="n"/>
      <c r="I211" s="74" t="n"/>
      <c r="J211" s="46" t="n"/>
      <c r="K211" s="46" t="n"/>
      <c r="L211" s="46" t="n"/>
      <c r="M211" s="46" t="n"/>
      <c r="N211" s="4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inlineStr">
        <is>
          <t>EV-GPAI-0208</t>
        </is>
      </c>
      <c r="B212" s="46" t="n"/>
      <c r="C212" s="46" t="n"/>
      <c r="D212" s="46" t="n"/>
      <c r="E212" s="46" t="n"/>
      <c r="F212" s="46" t="n"/>
      <c r="G212" s="46" t="n"/>
      <c r="H212" s="74" t="n"/>
      <c r="I212" s="74" t="n"/>
      <c r="J212" s="46" t="n"/>
      <c r="K212" s="46" t="n"/>
      <c r="L212" s="46" t="n"/>
      <c r="M212" s="46" t="n"/>
      <c r="N212" s="4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inlineStr">
        <is>
          <t>EV-GPAI-0209</t>
        </is>
      </c>
      <c r="B213" s="46" t="n"/>
      <c r="C213" s="46" t="n"/>
      <c r="D213" s="46" t="n"/>
      <c r="E213" s="46" t="n"/>
      <c r="F213" s="46" t="n"/>
      <c r="G213" s="46" t="n"/>
      <c r="H213" s="74" t="n"/>
      <c r="I213" s="74" t="n"/>
      <c r="J213" s="46" t="n"/>
      <c r="K213" s="46" t="n"/>
      <c r="L213" s="46" t="n"/>
      <c r="M213" s="46" t="n"/>
      <c r="N213" s="4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inlineStr">
        <is>
          <t>EV-GPAI-0210</t>
        </is>
      </c>
      <c r="B214" s="46" t="n"/>
      <c r="C214" s="46" t="n"/>
      <c r="D214" s="46" t="n"/>
      <c r="E214" s="46" t="n"/>
      <c r="F214" s="46" t="n"/>
      <c r="G214" s="46" t="n"/>
      <c r="H214" s="74" t="n"/>
      <c r="I214" s="74" t="n"/>
      <c r="J214" s="46" t="n"/>
      <c r="K214" s="46" t="n"/>
      <c r="L214" s="46" t="n"/>
      <c r="M214" s="46" t="n"/>
      <c r="N214" s="4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inlineStr">
        <is>
          <t>EV-GPAI-0211</t>
        </is>
      </c>
      <c r="B215" s="46" t="n"/>
      <c r="C215" s="46" t="n"/>
      <c r="D215" s="46" t="n"/>
      <c r="E215" s="46" t="n"/>
      <c r="F215" s="46" t="n"/>
      <c r="G215" s="46" t="n"/>
      <c r="H215" s="74" t="n"/>
      <c r="I215" s="74" t="n"/>
      <c r="J215" s="46" t="n"/>
      <c r="K215" s="46" t="n"/>
      <c r="L215" s="46" t="n"/>
      <c r="M215" s="46" t="n"/>
      <c r="N215" s="4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inlineStr">
        <is>
          <t>EV-GPAI-0212</t>
        </is>
      </c>
      <c r="B216" s="46" t="n"/>
      <c r="C216" s="46" t="n"/>
      <c r="D216" s="46" t="n"/>
      <c r="E216" s="46" t="n"/>
      <c r="F216" s="46" t="n"/>
      <c r="G216" s="46" t="n"/>
      <c r="H216" s="74" t="n"/>
      <c r="I216" s="74" t="n"/>
      <c r="J216" s="46" t="n"/>
      <c r="K216" s="46" t="n"/>
      <c r="L216" s="46" t="n"/>
      <c r="M216" s="46" t="n"/>
      <c r="N216" s="4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inlineStr">
        <is>
          <t>EV-GPAI-0213</t>
        </is>
      </c>
      <c r="B217" s="46" t="n"/>
      <c r="C217" s="46" t="n"/>
      <c r="D217" s="46" t="n"/>
      <c r="E217" s="46" t="n"/>
      <c r="F217" s="46" t="n"/>
      <c r="G217" s="46" t="n"/>
      <c r="H217" s="74" t="n"/>
      <c r="I217" s="74" t="n"/>
      <c r="J217" s="46" t="n"/>
      <c r="K217" s="46" t="n"/>
      <c r="L217" s="46" t="n"/>
      <c r="M217" s="46" t="n"/>
      <c r="N217" s="4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inlineStr">
        <is>
          <t>EV-GPAI-0214</t>
        </is>
      </c>
      <c r="B218" s="46" t="n"/>
      <c r="C218" s="46" t="n"/>
      <c r="D218" s="46" t="n"/>
      <c r="E218" s="46" t="n"/>
      <c r="F218" s="46" t="n"/>
      <c r="G218" s="46" t="n"/>
      <c r="H218" s="74" t="n"/>
      <c r="I218" s="74" t="n"/>
      <c r="J218" s="46" t="n"/>
      <c r="K218" s="46" t="n"/>
      <c r="L218" s="46" t="n"/>
      <c r="M218" s="46" t="n"/>
      <c r="N218" s="4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inlineStr">
        <is>
          <t>EV-GPAI-0215</t>
        </is>
      </c>
      <c r="B219" s="46" t="n"/>
      <c r="C219" s="46" t="n"/>
      <c r="D219" s="46" t="n"/>
      <c r="E219" s="46" t="n"/>
      <c r="F219" s="46" t="n"/>
      <c r="G219" s="46" t="n"/>
      <c r="H219" s="74" t="n"/>
      <c r="I219" s="74" t="n"/>
      <c r="J219" s="46" t="n"/>
      <c r="K219" s="46" t="n"/>
      <c r="L219" s="46" t="n"/>
      <c r="M219" s="46" t="n"/>
      <c r="N219" s="4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inlineStr">
        <is>
          <t>EV-GPAI-0216</t>
        </is>
      </c>
      <c r="B220" s="46" t="n"/>
      <c r="C220" s="46" t="n"/>
      <c r="D220" s="46" t="n"/>
      <c r="E220" s="46" t="n"/>
      <c r="F220" s="46" t="n"/>
      <c r="G220" s="46" t="n"/>
      <c r="H220" s="74" t="n"/>
      <c r="I220" s="74" t="n"/>
      <c r="J220" s="46" t="n"/>
      <c r="K220" s="46" t="n"/>
      <c r="L220" s="46" t="n"/>
      <c r="M220" s="46" t="n"/>
      <c r="N220" s="4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inlineStr">
        <is>
          <t>EV-GPAI-0217</t>
        </is>
      </c>
      <c r="B221" s="46" t="n"/>
      <c r="C221" s="46" t="n"/>
      <c r="D221" s="46" t="n"/>
      <c r="E221" s="46" t="n"/>
      <c r="F221" s="46" t="n"/>
      <c r="G221" s="46" t="n"/>
      <c r="H221" s="74" t="n"/>
      <c r="I221" s="74" t="n"/>
      <c r="J221" s="46" t="n"/>
      <c r="K221" s="46" t="n"/>
      <c r="L221" s="46" t="n"/>
      <c r="M221" s="46" t="n"/>
      <c r="N221" s="4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inlineStr">
        <is>
          <t>EV-GPAI-0218</t>
        </is>
      </c>
      <c r="B222" s="46" t="n"/>
      <c r="C222" s="46" t="n"/>
      <c r="D222" s="46" t="n"/>
      <c r="E222" s="46" t="n"/>
      <c r="F222" s="46" t="n"/>
      <c r="G222" s="46" t="n"/>
      <c r="H222" s="74" t="n"/>
      <c r="I222" s="74" t="n"/>
      <c r="J222" s="46" t="n"/>
      <c r="K222" s="46" t="n"/>
      <c r="L222" s="46" t="n"/>
      <c r="M222" s="46" t="n"/>
      <c r="N222" s="4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inlineStr">
        <is>
          <t>EV-GPAI-0219</t>
        </is>
      </c>
      <c r="B223" s="46" t="n"/>
      <c r="C223" s="46" t="n"/>
      <c r="D223" s="46" t="n"/>
      <c r="E223" s="46" t="n"/>
      <c r="F223" s="46" t="n"/>
      <c r="G223" s="46" t="n"/>
      <c r="H223" s="74" t="n"/>
      <c r="I223" s="74" t="n"/>
      <c r="J223" s="46" t="n"/>
      <c r="K223" s="46" t="n"/>
      <c r="L223" s="46" t="n"/>
      <c r="M223" s="46" t="n"/>
      <c r="N223" s="4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inlineStr">
        <is>
          <t>EV-GPAI-0220</t>
        </is>
      </c>
      <c r="B224" s="46" t="n"/>
      <c r="C224" s="46" t="n"/>
      <c r="D224" s="46" t="n"/>
      <c r="E224" s="46" t="n"/>
      <c r="F224" s="46" t="n"/>
      <c r="G224" s="46" t="n"/>
      <c r="H224" s="74" t="n"/>
      <c r="I224" s="74" t="n"/>
      <c r="J224" s="46" t="n"/>
      <c r="K224" s="46" t="n"/>
      <c r="L224" s="46" t="n"/>
      <c r="M224" s="46" t="n"/>
      <c r="N224" s="4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inlineStr">
        <is>
          <t>EV-GPAI-0221</t>
        </is>
      </c>
      <c r="B225" s="46" t="n"/>
      <c r="C225" s="46" t="n"/>
      <c r="D225" s="46" t="n"/>
      <c r="E225" s="46" t="n"/>
      <c r="F225" s="46" t="n"/>
      <c r="G225" s="46" t="n"/>
      <c r="H225" s="74" t="n"/>
      <c r="I225" s="74" t="n"/>
      <c r="J225" s="46" t="n"/>
      <c r="K225" s="46" t="n"/>
      <c r="L225" s="46" t="n"/>
      <c r="M225" s="46" t="n"/>
      <c r="N225" s="4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inlineStr">
        <is>
          <t>EV-GPAI-0222</t>
        </is>
      </c>
      <c r="B226" s="46" t="n"/>
      <c r="C226" s="46" t="n"/>
      <c r="D226" s="46" t="n"/>
      <c r="E226" s="46" t="n"/>
      <c r="F226" s="46" t="n"/>
      <c r="G226" s="46" t="n"/>
      <c r="H226" s="74" t="n"/>
      <c r="I226" s="74" t="n"/>
      <c r="J226" s="46" t="n"/>
      <c r="K226" s="46" t="n"/>
      <c r="L226" s="46" t="n"/>
      <c r="M226" s="46" t="n"/>
      <c r="N226" s="4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inlineStr">
        <is>
          <t>EV-GPAI-0223</t>
        </is>
      </c>
      <c r="B227" s="46" t="n"/>
      <c r="C227" s="46" t="n"/>
      <c r="D227" s="46" t="n"/>
      <c r="E227" s="46" t="n"/>
      <c r="F227" s="46" t="n"/>
      <c r="G227" s="46" t="n"/>
      <c r="H227" s="74" t="n"/>
      <c r="I227" s="74" t="n"/>
      <c r="J227" s="46" t="n"/>
      <c r="K227" s="46" t="n"/>
      <c r="L227" s="46" t="n"/>
      <c r="M227" s="46" t="n"/>
      <c r="N227" s="4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inlineStr">
        <is>
          <t>EV-GPAI-0224</t>
        </is>
      </c>
      <c r="B228" s="46" t="n"/>
      <c r="C228" s="46" t="n"/>
      <c r="D228" s="46" t="n"/>
      <c r="E228" s="46" t="n"/>
      <c r="F228" s="46" t="n"/>
      <c r="G228" s="46" t="n"/>
      <c r="H228" s="74" t="n"/>
      <c r="I228" s="74" t="n"/>
      <c r="J228" s="46" t="n"/>
      <c r="K228" s="46" t="n"/>
      <c r="L228" s="46" t="n"/>
      <c r="M228" s="46" t="n"/>
      <c r="N228" s="4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inlineStr">
        <is>
          <t>EV-GPAI-0225</t>
        </is>
      </c>
      <c r="B229" s="46" t="n"/>
      <c r="C229" s="46" t="n"/>
      <c r="D229" s="46" t="n"/>
      <c r="E229" s="46" t="n"/>
      <c r="F229" s="46" t="n"/>
      <c r="G229" s="46" t="n"/>
      <c r="H229" s="74" t="n"/>
      <c r="I229" s="74" t="n"/>
      <c r="J229" s="46" t="n"/>
      <c r="K229" s="46" t="n"/>
      <c r="L229" s="46" t="n"/>
      <c r="M229" s="46" t="n"/>
      <c r="N229" s="4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inlineStr">
        <is>
          <t>EV-GPAI-0226</t>
        </is>
      </c>
      <c r="B230" s="46" t="n"/>
      <c r="C230" s="46" t="n"/>
      <c r="D230" s="46" t="n"/>
      <c r="E230" s="46" t="n"/>
      <c r="F230" s="46" t="n"/>
      <c r="G230" s="46" t="n"/>
      <c r="H230" s="74" t="n"/>
      <c r="I230" s="74" t="n"/>
      <c r="J230" s="46" t="n"/>
      <c r="K230" s="46" t="n"/>
      <c r="L230" s="46" t="n"/>
      <c r="M230" s="46" t="n"/>
      <c r="N230" s="4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inlineStr">
        <is>
          <t>EV-GPAI-0227</t>
        </is>
      </c>
      <c r="B231" s="46" t="n"/>
      <c r="C231" s="46" t="n"/>
      <c r="D231" s="46" t="n"/>
      <c r="E231" s="46" t="n"/>
      <c r="F231" s="46" t="n"/>
      <c r="G231" s="46" t="n"/>
      <c r="H231" s="74" t="n"/>
      <c r="I231" s="74" t="n"/>
      <c r="J231" s="46" t="n"/>
      <c r="K231" s="46" t="n"/>
      <c r="L231" s="46" t="n"/>
      <c r="M231" s="46" t="n"/>
      <c r="N231" s="4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inlineStr">
        <is>
          <t>EV-GPAI-0228</t>
        </is>
      </c>
      <c r="B232" s="46" t="n"/>
      <c r="C232" s="46" t="n"/>
      <c r="D232" s="46" t="n"/>
      <c r="E232" s="46" t="n"/>
      <c r="F232" s="46" t="n"/>
      <c r="G232" s="46" t="n"/>
      <c r="H232" s="74" t="n"/>
      <c r="I232" s="74" t="n"/>
      <c r="J232" s="46" t="n"/>
      <c r="K232" s="46" t="n"/>
      <c r="L232" s="46" t="n"/>
      <c r="M232" s="46" t="n"/>
      <c r="N232" s="4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inlineStr">
        <is>
          <t>EV-GPAI-0229</t>
        </is>
      </c>
      <c r="B233" s="46" t="n"/>
      <c r="C233" s="46" t="n"/>
      <c r="D233" s="46" t="n"/>
      <c r="E233" s="46" t="n"/>
      <c r="F233" s="46" t="n"/>
      <c r="G233" s="46" t="n"/>
      <c r="H233" s="74" t="n"/>
      <c r="I233" s="74" t="n"/>
      <c r="J233" s="46" t="n"/>
      <c r="K233" s="46" t="n"/>
      <c r="L233" s="46" t="n"/>
      <c r="M233" s="46" t="n"/>
      <c r="N233" s="4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inlineStr">
        <is>
          <t>EV-GPAI-0230</t>
        </is>
      </c>
      <c r="B234" s="46" t="n"/>
      <c r="C234" s="46" t="n"/>
      <c r="D234" s="46" t="n"/>
      <c r="E234" s="46" t="n"/>
      <c r="F234" s="46" t="n"/>
      <c r="G234" s="46" t="n"/>
      <c r="H234" s="74" t="n"/>
      <c r="I234" s="74" t="n"/>
      <c r="J234" s="46" t="n"/>
      <c r="K234" s="46" t="n"/>
      <c r="L234" s="46" t="n"/>
      <c r="M234" s="46" t="n"/>
      <c r="N234" s="4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inlineStr">
        <is>
          <t>EV-GPAI-0231</t>
        </is>
      </c>
      <c r="B235" s="46" t="n"/>
      <c r="C235" s="46" t="n"/>
      <c r="D235" s="46" t="n"/>
      <c r="E235" s="46" t="n"/>
      <c r="F235" s="46" t="n"/>
      <c r="G235" s="46" t="n"/>
      <c r="H235" s="74" t="n"/>
      <c r="I235" s="74" t="n"/>
      <c r="J235" s="46" t="n"/>
      <c r="K235" s="46" t="n"/>
      <c r="L235" s="46" t="n"/>
      <c r="M235" s="46" t="n"/>
      <c r="N235" s="4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inlineStr">
        <is>
          <t>EV-GPAI-0232</t>
        </is>
      </c>
      <c r="B236" s="46" t="n"/>
      <c r="C236" s="46" t="n"/>
      <c r="D236" s="46" t="n"/>
      <c r="E236" s="46" t="n"/>
      <c r="F236" s="46" t="n"/>
      <c r="G236" s="46" t="n"/>
      <c r="H236" s="74" t="n"/>
      <c r="I236" s="74" t="n"/>
      <c r="J236" s="46" t="n"/>
      <c r="K236" s="46" t="n"/>
      <c r="L236" s="46" t="n"/>
      <c r="M236" s="46" t="n"/>
      <c r="N236" s="4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inlineStr">
        <is>
          <t>EV-GPAI-0233</t>
        </is>
      </c>
      <c r="B237" s="46" t="n"/>
      <c r="C237" s="46" t="n"/>
      <c r="D237" s="46" t="n"/>
      <c r="E237" s="46" t="n"/>
      <c r="F237" s="46" t="n"/>
      <c r="G237" s="46" t="n"/>
      <c r="H237" s="74" t="n"/>
      <c r="I237" s="74" t="n"/>
      <c r="J237" s="46" t="n"/>
      <c r="K237" s="46" t="n"/>
      <c r="L237" s="46" t="n"/>
      <c r="M237" s="46" t="n"/>
      <c r="N237" s="4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inlineStr">
        <is>
          <t>EV-GPAI-0234</t>
        </is>
      </c>
      <c r="B238" s="46" t="n"/>
      <c r="C238" s="46" t="n"/>
      <c r="D238" s="46" t="n"/>
      <c r="E238" s="46" t="n"/>
      <c r="F238" s="46" t="n"/>
      <c r="G238" s="46" t="n"/>
      <c r="H238" s="74" t="n"/>
      <c r="I238" s="74" t="n"/>
      <c r="J238" s="46" t="n"/>
      <c r="K238" s="46" t="n"/>
      <c r="L238" s="46" t="n"/>
      <c r="M238" s="46" t="n"/>
      <c r="N238" s="4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inlineStr">
        <is>
          <t>EV-GPAI-0235</t>
        </is>
      </c>
      <c r="B239" s="46" t="n"/>
      <c r="C239" s="46" t="n"/>
      <c r="D239" s="46" t="n"/>
      <c r="E239" s="46" t="n"/>
      <c r="F239" s="46" t="n"/>
      <c r="G239" s="46" t="n"/>
      <c r="H239" s="74" t="n"/>
      <c r="I239" s="74" t="n"/>
      <c r="J239" s="46" t="n"/>
      <c r="K239" s="46" t="n"/>
      <c r="L239" s="46" t="n"/>
      <c r="M239" s="46" t="n"/>
      <c r="N239" s="4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inlineStr">
        <is>
          <t>EV-GPAI-0236</t>
        </is>
      </c>
      <c r="B240" s="46" t="n"/>
      <c r="C240" s="46" t="n"/>
      <c r="D240" s="46" t="n"/>
      <c r="E240" s="46" t="n"/>
      <c r="F240" s="46" t="n"/>
      <c r="G240" s="46" t="n"/>
      <c r="H240" s="74" t="n"/>
      <c r="I240" s="74" t="n"/>
      <c r="J240" s="46" t="n"/>
      <c r="K240" s="46" t="n"/>
      <c r="L240" s="46" t="n"/>
      <c r="M240" s="46" t="n"/>
      <c r="N240" s="4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inlineStr">
        <is>
          <t>EV-GPAI-0237</t>
        </is>
      </c>
      <c r="B241" s="46" t="n"/>
      <c r="C241" s="46" t="n"/>
      <c r="D241" s="46" t="n"/>
      <c r="E241" s="46" t="n"/>
      <c r="F241" s="46" t="n"/>
      <c r="G241" s="46" t="n"/>
      <c r="H241" s="74" t="n"/>
      <c r="I241" s="74" t="n"/>
      <c r="J241" s="46" t="n"/>
      <c r="K241" s="46" t="n"/>
      <c r="L241" s="46" t="n"/>
      <c r="M241" s="46" t="n"/>
      <c r="N241" s="4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inlineStr">
        <is>
          <t>EV-GPAI-0238</t>
        </is>
      </c>
      <c r="B242" s="46" t="n"/>
      <c r="C242" s="46" t="n"/>
      <c r="D242" s="46" t="n"/>
      <c r="E242" s="46" t="n"/>
      <c r="F242" s="46" t="n"/>
      <c r="G242" s="46" t="n"/>
      <c r="H242" s="74" t="n"/>
      <c r="I242" s="74" t="n"/>
      <c r="J242" s="46" t="n"/>
      <c r="K242" s="46" t="n"/>
      <c r="L242" s="46" t="n"/>
      <c r="M242" s="46" t="n"/>
      <c r="N242" s="4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inlineStr">
        <is>
          <t>EV-GPAI-0239</t>
        </is>
      </c>
      <c r="B243" s="46" t="n"/>
      <c r="C243" s="46" t="n"/>
      <c r="D243" s="46" t="n"/>
      <c r="E243" s="46" t="n"/>
      <c r="F243" s="46" t="n"/>
      <c r="G243" s="46" t="n"/>
      <c r="H243" s="74" t="n"/>
      <c r="I243" s="74" t="n"/>
      <c r="J243" s="46" t="n"/>
      <c r="K243" s="46" t="n"/>
      <c r="L243" s="46" t="n"/>
      <c r="M243" s="46" t="n"/>
      <c r="N243" s="4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inlineStr">
        <is>
          <t>EV-GPAI-0240</t>
        </is>
      </c>
      <c r="B244" s="46" t="n"/>
      <c r="C244" s="46" t="n"/>
      <c r="D244" s="46" t="n"/>
      <c r="E244" s="46" t="n"/>
      <c r="F244" s="46" t="n"/>
      <c r="G244" s="46" t="n"/>
      <c r="H244" s="74" t="n"/>
      <c r="I244" s="74" t="n"/>
      <c r="J244" s="46" t="n"/>
      <c r="K244" s="46" t="n"/>
      <c r="L244" s="46" t="n"/>
      <c r="M244" s="46" t="n"/>
      <c r="N244" s="4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N244"/>
  <mergeCells count="2">
    <mergeCell ref="A2:N2"/>
    <mergeCell ref="A1:N1"/>
  </mergeCells>
  <conditionalFormatting sqref="I5:I244">
    <cfRule type="expression" priority="1" dxfId="1">
      <formula>AND(I5&lt;&gt;"",I5&lt;TODAY())</formula>
    </cfRule>
  </conditionalFormatting>
  <conditionalFormatting sqref="K5:K244">
    <cfRule type="expression" priority="2" dxfId="0">
      <formula>K5="Current"</formula>
    </cfRule>
  </conditionalFormatting>
  <dataValidations count="2">
    <dataValidation sqref="K5:K244" showDropDown="0" showInputMessage="0" showErrorMessage="0" allowBlank="0" type="list">
      <formula1>"Current,Draft,Superseded,Expired,Rejected"</formula1>
    </dataValidation>
    <dataValidation sqref="M5:M24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22" customWidth="1" min="3" max="3"/>
    <col width="24" customWidth="1" min="4" max="4"/>
    <col width="18" customWidth="1" min="5" max="5"/>
    <col width="18" customWidth="1" min="6" max="6"/>
    <col width="18" customWidth="1" min="7" max="7"/>
    <col width="22" customWidth="1" min="8" max="8"/>
  </cols>
  <sheetData>
    <row r="1" ht="35" customHeight="1">
      <c r="A1" s="15" t="inlineStr">
        <is>
          <t>GPAI Model Compliance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Mechanical Chapter V readiness only. It does not certify model safety, copyright compliance or downstream-system compliance by itself.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Metric</t>
        </is>
      </c>
      <c r="B4" s="40">
        <f>Value</f>
        <v/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GPAI provider scope</t>
        </is>
      </c>
      <c r="B5" s="44">
        <f>'01_MODEL_PROFILE'!B45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Applicable compliance date</t>
        </is>
      </c>
      <c r="B6" s="75">
        <f>'01_MODEL_PROFILE'!B46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Open-source exemption</t>
        </is>
      </c>
      <c r="B7" s="44">
        <f>'01_MODEL_PROFILE'!B47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Authorised-representative route</t>
        </is>
      </c>
      <c r="B8" s="44">
        <f>'01_MODEL_PROFILE'!B48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Systemic-risk route</t>
        </is>
      </c>
      <c r="B9" s="44">
        <f>'01_MODEL_PROFILE'!B49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Article 55 package</t>
        </is>
      </c>
      <c r="B10" s="44">
        <f>'01_MODEL_PROFILE'!B50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Compliance pathway</t>
        </is>
      </c>
      <c r="B11" s="44">
        <f>'01_MODEL_PROFILE'!B51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COUNTIFS('02_CONTROL_MATRIX'!D5:D20,"&lt;&gt;Not applicable*",'02_CONTROL_MATRIX'!I5:I20,"Not started")+COUNTIFS('02_CONTROL_MATRIX'!D5:D20,"&lt;&gt;Not applicable*",'02_CONTROL_MATRIX'!I5:I20,"In progress")+COUNTIFS('02_CONTROL_MATRIX'!D5:D20,"&lt;&gt;Not applicable*",'02_CONTROL_MATRIX'!I5:I20,"Blocked")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COUNTIFS('02_CONTROL_MATRIX'!D5:D20,"&lt;&gt;Not applicable*",'02_CONTROL_MATRIX'!I5:I20,"Verified",'02_CONTROL_MATRIX'!K5:K20,"&lt;&gt;Current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Annex XI items open</t>
        </is>
      </c>
      <c r="B14" s="44">
        <f>'03_ANNEX_XI_TECH_DOC'!B24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Annex XI applicability unresolved</t>
        </is>
      </c>
      <c r="B15" s="44">
        <f>'03_ANNEX_XI_TECH_DOC'!B25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Annex XI evidence gaps</t>
        </is>
      </c>
      <c r="B16" s="44">
        <f>'03_ANNEX_XI_TECH_DOC'!B26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Downstream Annex XII rows open</t>
        </is>
      </c>
      <c r="B17" s="44">
        <f>'04_DOWNSTREAM_COPYRIGHT'!B41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Copyright controls open</t>
        </is>
      </c>
      <c r="B18" s="44">
        <f>'04_DOWNSTREAM_COPYRIGHT'!B42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Public training-summary controls open</t>
        </is>
      </c>
      <c r="B19" s="44">
        <f>'04_DOWNSTREAM_COPYRIGHT'!B43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Downstream/copyright/summary evidence gaps</t>
        </is>
      </c>
      <c r="B20" s="44">
        <f>'04_DOWNSTREAM_COPYRIGHT'!B44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Systemic classification/notification open</t>
        </is>
      </c>
      <c r="B21" s="44">
        <f>'05_SYSTEMIC_RISK'!B72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Article 55 controls open</t>
        </is>
      </c>
      <c r="B22" s="44">
        <f>'05_SYSTEMIC_RISK'!B73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Verified Article 55 evidence gaps</t>
        </is>
      </c>
      <c r="B23" s="44">
        <f>'05_SYSTEMIC_RISK'!B74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Serious incidents needing report/assessment</t>
        </is>
      </c>
      <c r="B24" s="44">
        <f>'05_SYSTEMIC_RISK'!B75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Serious-incident evidence gaps</t>
        </is>
      </c>
      <c r="B25" s="44">
        <f>'05_SYSTEMIC_RISK'!B76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Expired current evidence</t>
        </is>
      </c>
      <c r="B26" s="44">
        <f>COUNTIFS('06_EVIDENCE_REGISTER'!I5:I244,"&lt;"&amp;TODAY(),'06_EVIDENCE_REGISTER'!I5:I244,"&gt;0",'06_EVIDENCE_REGISTER'!K5:K244,"Current")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>
      <c r="A28" s="33" t="inlineStr">
        <is>
          <t>OVERALL GPAI JUDGMENT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31" customHeight="1">
      <c r="A29" s="40" t="inlineStr">
        <is>
          <t>Field</t>
        </is>
      </c>
      <c r="B29" s="40" t="inlineStr">
        <is>
          <t>Decision / rationale</t>
        </is>
      </c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Overall GPAI compliance-package state</t>
        </is>
      </c>
      <c r="B30" s="46" t="str"/>
      <c r="C30" s="48" t="inlineStr">
        <is>
          <t>Document scope assumptions, Code/alternative-means path, model/version limitations, unresolved systemic-risk issues and approval reference.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23" customHeight="1">
      <c r="A32" s="33" t="inlineStr">
        <is>
          <t>READINESS DECISION</t>
        </is>
      </c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73">
        <f>IF(OR(B5="Needs assessment",B5="Provider role not established",B5="GPAI model scope not established",B5="Union-market route not established"),"SCOPE NOT RESOLVED / GPAI PROVIDER ROUTE NOT ESTABLISHED",IF(B12&gt;0,"NOT READY — CONTROL GAPS REMAIN",IF(B13&gt;0,"NOT READY — VERIFIED CONTROLS LACK CURRENT EVIDENCE",IF(OR(B14&gt;0,B15&gt;0,B16&gt;0),"NOT READY — ANNEX XI DOCUMENTATION GAPS",IF(OR(B17&gt;0,B18&gt;0,B19&gt;0,B20&gt;0),"NOT READY — DOWNSTREAM / COPYRIGHT / TRAINING-SUMMARY WORK REMAINS",IF(AND(B9="GPAI model with systemic-risk route",OR(B21&gt;0,B22&gt;0,B23&gt;0,B24&gt;0,B25&gt;0)),"NOT READY — SYSTEMIC-RISK / ARTICLE 55 WORK REMAINS",IF(B26&gt;0,"NOT READY — EXPIRED EVIDENCE",IF(OR(LEFT(B8,3)="Gap",B8="Needs assessment",LEFT(B9,3)="Gap",B9="Needs assessment",LEFT(B10,3)="Gap",B10="Needs assessment",LEFT(B11,3)="Gap",B11="Needs assessment",B30="Not demonstrated",B30="Needs assessment",B30=""),"NOT READY — CORE GPAI STRUCTURE / PATHWAY INCOMPLETE","READY FOR INDEPENDENT GPAI REVIEW"))))))))</f>
        <v/>
      </c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>
      <c r="A38" s="33" t="inlineStr">
        <is>
          <t>INDEPENDENT REVIEW / SIGN-OFF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Reviewer name</t>
        </is>
      </c>
      <c r="B39" s="46" t="str"/>
      <c r="C39" s="6" t="inlineStr">
        <is>
          <t>Review date</t>
        </is>
      </c>
      <c r="D39" s="74" t="str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Role / organisation</t>
        </is>
      </c>
      <c r="B40" s="46" t="str"/>
      <c r="C40" s="6" t="inlineStr">
        <is>
          <t>Decision</t>
        </is>
      </c>
      <c r="D40" s="46" t="str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GPAI provider / Union-market scope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Open-source exemption / authorised representative reviewed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Annex XI technical documentation reviewed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Annex XII downstream information reviewed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Copyright policy / rights-reservation implementation reviewed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Public training-content summary / template/version reviewed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Article 51/52 systemic-risk classification/notification reviewed if applicable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Article 55 evaluation/risk/incident/cybersecurity package reviewed if applicable</t>
        </is>
      </c>
      <c r="B48" s="48" t="str"/>
      <c r="C48" s="1" t="n"/>
      <c r="D48" s="1" t="n"/>
      <c r="E48" s="1" t="n"/>
      <c r="F48" s="1" t="n"/>
      <c r="G48" s="1" t="n"/>
      <c r="H48" s="1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Code / harmonised-standard / alternative-means pathway reviewed</t>
        </is>
      </c>
      <c r="B49" s="48" t="str"/>
      <c r="C49" s="1" t="n"/>
      <c r="D49" s="1" t="n"/>
      <c r="E49" s="1" t="n"/>
      <c r="F49" s="1" t="n"/>
      <c r="G49" s="1" t="n"/>
      <c r="H49" s="1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Scope limitations / assumptions</t>
        </is>
      </c>
      <c r="B50" s="48" t="str"/>
      <c r="C50" s="1" t="n"/>
      <c r="D50" s="1" t="n"/>
      <c r="E50" s="1" t="n"/>
      <c r="F50" s="1" t="n"/>
      <c r="G50" s="1" t="n"/>
      <c r="H50" s="1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Reviewer comments</t>
        </is>
      </c>
      <c r="B51" s="48" t="str"/>
      <c r="C51" s="1" t="n"/>
      <c r="D51" s="1" t="n"/>
      <c r="E51" s="1" t="n"/>
      <c r="F51" s="1" t="n"/>
      <c r="G51" s="1" t="n"/>
      <c r="H51" s="1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Approval reference / evidence ID</t>
        </is>
      </c>
      <c r="B52" s="48" t="str"/>
      <c r="C52" s="1" t="n"/>
      <c r="D52" s="1" t="n"/>
      <c r="E52" s="1" t="n"/>
      <c r="F52" s="1" t="n"/>
      <c r="G52" s="1" t="n"/>
      <c r="H52" s="1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mergeCells count="20">
    <mergeCell ref="B49:H49"/>
    <mergeCell ref="A33:H36"/>
    <mergeCell ref="A1:H1"/>
    <mergeCell ref="B51:H51"/>
    <mergeCell ref="B45:H45"/>
    <mergeCell ref="B50:H50"/>
    <mergeCell ref="B41:H41"/>
    <mergeCell ref="B47:H47"/>
    <mergeCell ref="B46:H46"/>
    <mergeCell ref="A3:H3"/>
    <mergeCell ref="B52:H52"/>
    <mergeCell ref="A2:H2"/>
    <mergeCell ref="B43:H43"/>
    <mergeCell ref="B48:H48"/>
    <mergeCell ref="B42:H42"/>
    <mergeCell ref="A32:H32"/>
    <mergeCell ref="C30:H30"/>
    <mergeCell ref="A38:H38"/>
    <mergeCell ref="B44:H44"/>
    <mergeCell ref="A28:H28"/>
  </mergeCells>
  <conditionalFormatting sqref="A33:H36">
    <cfRule type="expression" priority="1" dxfId="1">
      <formula>LEFT(A33,9)="NOT READY"</formula>
    </cfRule>
    <cfRule type="expression" priority="2" dxfId="0">
      <formula>LEFT(A33,5)="READY"</formula>
    </cfRule>
  </conditionalFormatting>
  <dataValidations count="2">
    <dataValidation sqref="B30" showDropDown="0" showInputMessage="0" showErrorMessage="0" allowBlank="0" type="list">
      <formula1>"Package demonstrated for independent review,Demonstrated with conditions,Not demonstrated,Needs assessment"</formula1>
    </dataValidation>
    <dataValidation sqref="D40" showDropDown="0" showInputMessage="0" showErrorMessage="0" allowBlank="0" type="list">
      <formula1>"Confirmed,Confirmed with conditions,Not confirmed,Further GPAI / legal / safety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46" customWidth="1" min="3" max="3"/>
    <col width="24" customWidth="1" min="4" max="4"/>
    <col width="65" customWidth="1" min="5" max="5"/>
    <col width="74" customWidth="1" min="6" max="6"/>
  </cols>
  <sheetData>
    <row r="1" ht="35" customHeight="1">
      <c r="A1" s="15" t="inlineStr">
        <is>
          <t>GPAI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Binding EU law first. Commission guidelines, Code of Practice and public-summary template are labelled with their correct legal status.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SRC-GPAI-01</t>
        </is>
      </c>
      <c r="B5" s="6" t="inlineStr">
        <is>
          <t>Regulation (EU) 2024/1689 — consolidated 27 July 2026</t>
        </is>
      </c>
      <c r="C5" s="6" t="inlineStr">
        <is>
          <t>Arts. 3(63), 51–56, 78, 111(3), 113; Annexes XI–XIII</t>
        </is>
      </c>
      <c r="D5" s="16" t="inlineStr">
        <is>
          <t>Binding EU law</t>
        </is>
      </c>
      <c r="E5" s="6" t="inlineStr">
        <is>
          <t>Primary GPAI/provider/systemic-risk baseline</t>
        </is>
      </c>
      <c r="F5" s="78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SRC-GPAI-02</t>
        </is>
      </c>
      <c r="B6" s="6" t="inlineStr">
        <is>
          <t>European Commission — Guidelines on scope of GPAI provider obligations</t>
        </is>
      </c>
      <c r="C6" s="6" t="inlineStr">
        <is>
          <t>GPAI/provider/placing-on-market/open-source/modification interpretation</t>
        </is>
      </c>
      <c r="D6" s="16" t="inlineStr">
        <is>
          <t>Non-binding Commission guidelines; guide enforcement</t>
        </is>
      </c>
      <c r="E6" s="6" t="inlineStr">
        <is>
          <t>Indicative 10²³ FLOP criterion, provider/modification and scope interpretation</t>
        </is>
      </c>
      <c r="F6" s="78" t="inlineStr">
        <is>
          <t>https://digital-strategy.ec.europa.eu/en/policies/guidelines-gpai-providers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SRC-GPAI-03</t>
        </is>
      </c>
      <c r="B7" s="6" t="inlineStr">
        <is>
          <t>European Commission — General-Purpose AI Code of Practice</t>
        </is>
      </c>
      <c r="C7" s="6" t="inlineStr">
        <is>
          <t>Transparency, Copyright, Safety &amp; Security chapters</t>
        </is>
      </c>
      <c r="D7" s="16" t="inlineStr">
        <is>
          <t>Voluntary approved compliance tool</t>
        </is>
      </c>
      <c r="E7" s="6" t="inlineStr">
        <is>
          <t>Article 53/55 demonstration pathway</t>
        </is>
      </c>
      <c r="F7" s="78" t="inlineStr">
        <is>
          <t>https://digital-strategy.ec.europa.eu/en/policies/contents-code-gpai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SRC-GPAI-04</t>
        </is>
      </c>
      <c r="B8" s="6" t="inlineStr">
        <is>
          <t>European Commission — Training-content summary template &amp; explanatory notice</t>
        </is>
      </c>
      <c r="C8" s="6" t="inlineStr">
        <is>
          <t>Article 53(1)(d) public summary</t>
        </is>
      </c>
      <c r="D8" s="16" t="inlineStr">
        <is>
          <t>Mandatory template for the public summary</t>
        </is>
      </c>
      <c r="E8" s="6" t="inlineStr">
        <is>
          <t>Summary structure/update discipline</t>
        </is>
      </c>
      <c r="F8" s="78" t="inlineStr">
        <is>
          <t>https://digital-strategy.ec.europa.eu/en/library/explanatory-notice-and-template-public-summary-training-content-general-purpose-ai-models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SRC-GPAI-05</t>
        </is>
      </c>
      <c r="B9" s="6" t="inlineStr">
        <is>
          <t>European Commission — GPAI provider document submissions</t>
        </is>
      </c>
      <c r="C9" s="6" t="inlineStr">
        <is>
          <t>Arts. 51, 52, 55; Code submissions</t>
        </is>
      </c>
      <c r="D9" s="16" t="inlineStr">
        <is>
          <t>Commission operational guidance</t>
        </is>
      </c>
      <c r="E9" s="6" t="inlineStr">
        <is>
          <t>EU SEND route for notifications, serious incidents, Safety &amp; Security Framework / Model Report and alternative-means reports</t>
        </is>
      </c>
      <c r="F9" s="78" t="inlineStr">
        <is>
          <t>https://digital-strategy.ec.europa.eu/en/policies/guidelines-gpai-providers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SRC-GPAI-06</t>
        </is>
      </c>
      <c r="B10" s="6" t="inlineStr">
        <is>
          <t>Directive (EU) 2019/790 — DSM Directive</t>
        </is>
      </c>
      <c r="C10" s="6" t="inlineStr">
        <is>
          <t>Article 4(3) text/data-mining rights reservation</t>
        </is>
      </c>
      <c r="D10" s="16" t="inlineStr">
        <is>
          <t>Binding EU copyright law</t>
        </is>
      </c>
      <c r="E10" s="6" t="inlineStr">
        <is>
          <t>Cross-law basis for Article 53(1)(c) rights-reservation compliance</t>
        </is>
      </c>
      <c r="F10" s="78" t="inlineStr">
        <is>
          <t>https://eur-lex.europa.eu/eli/dir/2019/790/oj/eng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SRC-GPAI-07</t>
        </is>
      </c>
      <c r="B11" s="6" t="inlineStr">
        <is>
          <t>European Commission — GPAI obligations fact page</t>
        </is>
      </c>
      <c r="C11" s="6" t="inlineStr">
        <is>
          <t>Application/enforcement timeline; systemic-risk overview</t>
        </is>
      </c>
      <c r="D11" s="16" t="inlineStr">
        <is>
          <t>Commission information</t>
        </is>
      </c>
      <c r="E11" s="6" t="inlineStr">
        <is>
          <t>2 Aug 2025 / 2 Aug 2026 / 2 Aug 2027 implementation cross-check</t>
        </is>
      </c>
      <c r="F11" s="78" t="inlineStr">
        <is>
          <t>https://digital-strategy.ec.europa.eu/en/factpages/general-purpose-ai-obligations-under-ai-act</t>
        </is>
      </c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F11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GPAI Model Compliance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2026-09-06T12:57:33Z</dcterms:created>
  <dcterms:modified xmlns:dcterms="http://purl.org/dc/terms/" xmlns:xsi="http://www.w3.org/2001/XMLSchema-instance" xsi:type="dcterms:W3CDTF">2026-09-06T12:57:33Z</dcterms:modified>
  <cp:lastModifiedBy>AZComply</cp:lastModifiedBy>
</cp:coreProperties>
</file>